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Таня\Бюджет  на 2019 р\"/>
    </mc:Choice>
  </mc:AlternateContent>
  <bookViews>
    <workbookView xWindow="0" yWindow="0" windowWidth="21600" windowHeight="9030"/>
  </bookViews>
  <sheets>
    <sheet name="Чинадієво" sheetId="1" r:id="rId1"/>
  </sheets>
  <definedNames>
    <definedName name="_xlnm.Print_Titles" localSheetId="0">Чинадієво!$18:$18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" l="1"/>
  <c r="D79" i="1" l="1"/>
  <c r="E27" i="1"/>
  <c r="G27" i="1"/>
  <c r="H27" i="1"/>
  <c r="K27" i="1"/>
  <c r="L27" i="1"/>
  <c r="M27" i="1"/>
  <c r="N27" i="1"/>
  <c r="D27" i="1"/>
  <c r="O84" i="1" l="1"/>
  <c r="N84" i="1"/>
  <c r="M84" i="1"/>
  <c r="L84" i="1"/>
  <c r="K84" i="1"/>
  <c r="J84" i="1"/>
  <c r="I84" i="1"/>
  <c r="H84" i="1"/>
  <c r="G84" i="1"/>
  <c r="F84" i="1"/>
  <c r="E84" i="1"/>
  <c r="D84" i="1"/>
  <c r="O79" i="1"/>
  <c r="N79" i="1"/>
  <c r="M79" i="1"/>
  <c r="L79" i="1"/>
  <c r="K79" i="1"/>
  <c r="J79" i="1"/>
  <c r="I79" i="1"/>
  <c r="H79" i="1"/>
  <c r="G79" i="1"/>
  <c r="F79" i="1"/>
  <c r="E79" i="1"/>
  <c r="C79" i="1"/>
  <c r="C77" i="1"/>
  <c r="C76" i="1"/>
  <c r="C75" i="1"/>
  <c r="C74" i="1"/>
  <c r="C73" i="1"/>
  <c r="O72" i="1"/>
  <c r="N72" i="1"/>
  <c r="M72" i="1"/>
  <c r="L72" i="1"/>
  <c r="K72" i="1"/>
  <c r="J72" i="1"/>
  <c r="I72" i="1"/>
  <c r="H72" i="1"/>
  <c r="G72" i="1"/>
  <c r="F72" i="1"/>
  <c r="E72" i="1"/>
  <c r="D72" i="1"/>
  <c r="C71" i="1"/>
  <c r="C70" i="1"/>
  <c r="C69" i="1"/>
  <c r="P68" i="1"/>
  <c r="C68" i="1"/>
  <c r="O67" i="1"/>
  <c r="O66" i="1" s="1"/>
  <c r="C67" i="1"/>
  <c r="Q67" i="1" s="1"/>
  <c r="P66" i="1"/>
  <c r="N66" i="1"/>
  <c r="M66" i="1"/>
  <c r="L66" i="1"/>
  <c r="K66" i="1"/>
  <c r="J66" i="1"/>
  <c r="I66" i="1"/>
  <c r="H66" i="1"/>
  <c r="G66" i="1"/>
  <c r="F66" i="1"/>
  <c r="E66" i="1"/>
  <c r="D66" i="1"/>
  <c r="P65" i="1"/>
  <c r="P63" i="1" s="1"/>
  <c r="C65" i="1"/>
  <c r="C64" i="1"/>
  <c r="Q64" i="1" s="1"/>
  <c r="O63" i="1"/>
  <c r="N63" i="1"/>
  <c r="M63" i="1"/>
  <c r="L63" i="1"/>
  <c r="K63" i="1"/>
  <c r="K58" i="1" s="1"/>
  <c r="K57" i="1" s="1"/>
  <c r="J63" i="1"/>
  <c r="I63" i="1"/>
  <c r="H63" i="1"/>
  <c r="G63" i="1"/>
  <c r="F63" i="1"/>
  <c r="E63" i="1"/>
  <c r="D63" i="1"/>
  <c r="C62" i="1"/>
  <c r="Q62" i="1" s="1"/>
  <c r="C61" i="1"/>
  <c r="O60" i="1"/>
  <c r="N60" i="1"/>
  <c r="M60" i="1"/>
  <c r="M58" i="1" s="1"/>
  <c r="M57" i="1" s="1"/>
  <c r="L60" i="1"/>
  <c r="K60" i="1"/>
  <c r="J60" i="1"/>
  <c r="I60" i="1"/>
  <c r="I58" i="1" s="1"/>
  <c r="I57" i="1" s="1"/>
  <c r="H60" i="1"/>
  <c r="G60" i="1"/>
  <c r="F60" i="1"/>
  <c r="E60" i="1"/>
  <c r="E58" i="1" s="1"/>
  <c r="E57" i="1" s="1"/>
  <c r="D60" i="1"/>
  <c r="P59" i="1"/>
  <c r="Q59" i="1" s="1"/>
  <c r="G58" i="1"/>
  <c r="G57" i="1" s="1"/>
  <c r="P56" i="1"/>
  <c r="Q56" i="1" s="1"/>
  <c r="P55" i="1"/>
  <c r="Q55" i="1" s="1"/>
  <c r="P54" i="1"/>
  <c r="C54" i="1"/>
  <c r="Q54" i="1" s="1"/>
  <c r="C53" i="1"/>
  <c r="C52" i="1" s="1"/>
  <c r="O52" i="1"/>
  <c r="N52" i="1"/>
  <c r="M52" i="1"/>
  <c r="L52" i="1"/>
  <c r="K52" i="1"/>
  <c r="J52" i="1"/>
  <c r="I52" i="1"/>
  <c r="H52" i="1"/>
  <c r="G52" i="1"/>
  <c r="F52" i="1"/>
  <c r="E52" i="1"/>
  <c r="D52" i="1"/>
  <c r="C51" i="1"/>
  <c r="Q51" i="1" s="1"/>
  <c r="C50" i="1"/>
  <c r="Q50" i="1" s="1"/>
  <c r="C49" i="1"/>
  <c r="Q49" i="1" s="1"/>
  <c r="O48" i="1"/>
  <c r="N48" i="1"/>
  <c r="M48" i="1"/>
  <c r="L48" i="1"/>
  <c r="K48" i="1"/>
  <c r="J48" i="1"/>
  <c r="I48" i="1"/>
  <c r="H48" i="1"/>
  <c r="G48" i="1"/>
  <c r="F48" i="1"/>
  <c r="E48" i="1"/>
  <c r="D48" i="1"/>
  <c r="Q47" i="1"/>
  <c r="C47" i="1"/>
  <c r="C46" i="1"/>
  <c r="O45" i="1"/>
  <c r="N45" i="1"/>
  <c r="M45" i="1"/>
  <c r="L45" i="1"/>
  <c r="K45" i="1"/>
  <c r="J45" i="1"/>
  <c r="I45" i="1"/>
  <c r="H45" i="1"/>
  <c r="G45" i="1"/>
  <c r="F45" i="1"/>
  <c r="E45" i="1"/>
  <c r="D45" i="1"/>
  <c r="P44" i="1"/>
  <c r="Q44" i="1" s="1"/>
  <c r="Q43" i="1"/>
  <c r="C43" i="1"/>
  <c r="C42" i="1" s="1"/>
  <c r="O42" i="1"/>
  <c r="N42" i="1"/>
  <c r="M42" i="1"/>
  <c r="M28" i="1" s="1"/>
  <c r="L42" i="1"/>
  <c r="K42" i="1"/>
  <c r="J42" i="1"/>
  <c r="I42" i="1"/>
  <c r="H42" i="1"/>
  <c r="G42" i="1"/>
  <c r="F42" i="1"/>
  <c r="E42" i="1"/>
  <c r="D42" i="1"/>
  <c r="C41" i="1"/>
  <c r="Q41" i="1" s="1"/>
  <c r="P40" i="1"/>
  <c r="C40" i="1"/>
  <c r="P39" i="1"/>
  <c r="Q39" i="1" s="1"/>
  <c r="P38" i="1"/>
  <c r="Q38" i="1" s="1"/>
  <c r="P37" i="1"/>
  <c r="C37" i="1"/>
  <c r="P36" i="1"/>
  <c r="C36" i="1"/>
  <c r="Q36" i="1" s="1"/>
  <c r="O35" i="1"/>
  <c r="O28" i="1" s="1"/>
  <c r="N35" i="1"/>
  <c r="M35" i="1"/>
  <c r="L35" i="1"/>
  <c r="L28" i="1" s="1"/>
  <c r="K35" i="1"/>
  <c r="K28" i="1" s="1"/>
  <c r="J35" i="1"/>
  <c r="I35" i="1"/>
  <c r="H35" i="1"/>
  <c r="H28" i="1" s="1"/>
  <c r="G35" i="1"/>
  <c r="G28" i="1" s="1"/>
  <c r="F35" i="1"/>
  <c r="E35" i="1"/>
  <c r="D35" i="1"/>
  <c r="D28" i="1" s="1"/>
  <c r="C34" i="1"/>
  <c r="Q34" i="1" s="1"/>
  <c r="P33" i="1"/>
  <c r="Q33" i="1" s="1"/>
  <c r="P32" i="1"/>
  <c r="Q32" i="1" s="1"/>
  <c r="P31" i="1"/>
  <c r="Q31" i="1" s="1"/>
  <c r="P30" i="1"/>
  <c r="Q30" i="1" s="1"/>
  <c r="P29" i="1"/>
  <c r="Q29" i="1" s="1"/>
  <c r="P27" i="1"/>
  <c r="Q27" i="1" s="1"/>
  <c r="P26" i="1"/>
  <c r="Q26" i="1" s="1"/>
  <c r="P25" i="1"/>
  <c r="Q25" i="1" s="1"/>
  <c r="P24" i="1"/>
  <c r="Q24" i="1" s="1"/>
  <c r="P23" i="1"/>
  <c r="O22" i="1"/>
  <c r="O21" i="1" s="1"/>
  <c r="N22" i="1"/>
  <c r="N21" i="1" s="1"/>
  <c r="M22" i="1"/>
  <c r="M21" i="1" s="1"/>
  <c r="L22" i="1"/>
  <c r="L21" i="1" s="1"/>
  <c r="K22" i="1"/>
  <c r="K21" i="1" s="1"/>
  <c r="J22" i="1"/>
  <c r="J21" i="1" s="1"/>
  <c r="I22" i="1"/>
  <c r="I21" i="1" s="1"/>
  <c r="H22" i="1"/>
  <c r="H21" i="1" s="1"/>
  <c r="G22" i="1"/>
  <c r="G21" i="1" s="1"/>
  <c r="F22" i="1"/>
  <c r="F21" i="1" s="1"/>
  <c r="E22" i="1"/>
  <c r="E21" i="1" s="1"/>
  <c r="D22" i="1"/>
  <c r="D21" i="1" s="1"/>
  <c r="C22" i="1"/>
  <c r="C21" i="1" s="1"/>
  <c r="P17" i="1"/>
  <c r="I28" i="1" l="1"/>
  <c r="E28" i="1"/>
  <c r="E20" i="1" s="1"/>
  <c r="E19" i="1" s="1"/>
  <c r="E86" i="1" s="1"/>
  <c r="P58" i="1"/>
  <c r="P57" i="1" s="1"/>
  <c r="H20" i="1"/>
  <c r="P84" i="1"/>
  <c r="C45" i="1"/>
  <c r="Q45" i="1" s="1"/>
  <c r="Q65" i="1"/>
  <c r="Q68" i="1"/>
  <c r="I20" i="1"/>
  <c r="I19" i="1" s="1"/>
  <c r="I86" i="1" s="1"/>
  <c r="C72" i="1"/>
  <c r="M20" i="1"/>
  <c r="M19" i="1" s="1"/>
  <c r="M86" i="1" s="1"/>
  <c r="F28" i="1"/>
  <c r="F20" i="1" s="1"/>
  <c r="J28" i="1"/>
  <c r="J20" i="1" s="1"/>
  <c r="N28" i="1"/>
  <c r="N20" i="1" s="1"/>
  <c r="Q37" i="1"/>
  <c r="Q40" i="1"/>
  <c r="D58" i="1"/>
  <c r="D57" i="1" s="1"/>
  <c r="H58" i="1"/>
  <c r="H57" i="1" s="1"/>
  <c r="L58" i="1"/>
  <c r="L57" i="1" s="1"/>
  <c r="C60" i="1"/>
  <c r="Q60" i="1" s="1"/>
  <c r="D20" i="1"/>
  <c r="L20" i="1"/>
  <c r="L19" i="1" s="1"/>
  <c r="L86" i="1" s="1"/>
  <c r="O58" i="1"/>
  <c r="O57" i="1" s="1"/>
  <c r="C48" i="1"/>
  <c r="Q48" i="1" s="1"/>
  <c r="Q53" i="1"/>
  <c r="P42" i="1"/>
  <c r="Q42" i="1" s="1"/>
  <c r="F58" i="1"/>
  <c r="F57" i="1" s="1"/>
  <c r="J58" i="1"/>
  <c r="J57" i="1" s="1"/>
  <c r="N58" i="1"/>
  <c r="N57" i="1" s="1"/>
  <c r="Q61" i="1"/>
  <c r="G20" i="1"/>
  <c r="G19" i="1" s="1"/>
  <c r="G86" i="1" s="1"/>
  <c r="K20" i="1"/>
  <c r="K19" i="1" s="1"/>
  <c r="K86" i="1" s="1"/>
  <c r="O20" i="1"/>
  <c r="P35" i="1"/>
  <c r="C66" i="1"/>
  <c r="Q66" i="1" s="1"/>
  <c r="Q23" i="1"/>
  <c r="C35" i="1"/>
  <c r="Q46" i="1"/>
  <c r="P52" i="1"/>
  <c r="Q52" i="1" s="1"/>
  <c r="P79" i="1"/>
  <c r="P22" i="1"/>
  <c r="C63" i="1"/>
  <c r="H19" i="1" l="1"/>
  <c r="H86" i="1" s="1"/>
  <c r="D19" i="1"/>
  <c r="D86" i="1" s="1"/>
  <c r="P28" i="1"/>
  <c r="F19" i="1"/>
  <c r="O19" i="1"/>
  <c r="O86" i="1" s="1"/>
  <c r="N19" i="1"/>
  <c r="N86" i="1" s="1"/>
  <c r="Q35" i="1"/>
  <c r="J19" i="1"/>
  <c r="J86" i="1" s="1"/>
  <c r="Q22" i="1"/>
  <c r="P21" i="1"/>
  <c r="C58" i="1"/>
  <c r="Q63" i="1"/>
  <c r="C28" i="1"/>
  <c r="F86" i="1" l="1"/>
  <c r="P19" i="1"/>
  <c r="P86" i="1" s="1"/>
  <c r="Q58" i="1"/>
  <c r="C57" i="1"/>
  <c r="Q57" i="1" s="1"/>
  <c r="P20" i="1"/>
  <c r="Q21" i="1"/>
  <c r="Q28" i="1"/>
  <c r="C20" i="1"/>
  <c r="Q20" i="1" l="1"/>
  <c r="C19" i="1"/>
  <c r="Q19" i="1" l="1"/>
  <c r="N1" i="1"/>
</calcChain>
</file>

<file path=xl/sharedStrings.xml><?xml version="1.0" encoding="utf-8"?>
<sst xmlns="http://schemas.openxmlformats.org/spreadsheetml/2006/main" count="111" uniqueCount="98">
  <si>
    <t>Затверджений у сумі</t>
  </si>
  <si>
    <t>грн</t>
  </si>
  <si>
    <t>Сім мільйонів тристо п'ятдесят сім тисяч гривень</t>
  </si>
  <si>
    <t>(сума літерами і цифрами)</t>
  </si>
  <si>
    <t>Директор департаменту освіти і науки, молоді та спорту</t>
  </si>
  <si>
    <t>(посада)</t>
  </si>
  <si>
    <t>М. Мотильчак</t>
  </si>
  <si>
    <t>(підпис)</t>
  </si>
  <si>
    <t>(ініціали і прізвище)</t>
  </si>
  <si>
    <t>(число, місяць, рік)</t>
  </si>
  <si>
    <t>М.П.</t>
  </si>
  <si>
    <t>Розпис обласного бюджету на  2019 рік</t>
  </si>
  <si>
    <t>Чинадіївський дитячий будинок</t>
  </si>
  <si>
    <t>(найменуваня бюджетної установи)</t>
  </si>
  <si>
    <r>
      <t xml:space="preserve">Вид бюджету </t>
    </r>
    <r>
      <rPr>
        <b/>
        <u/>
        <sz val="11"/>
        <rFont val="Times New Roman"/>
        <family val="1"/>
      </rPr>
      <t>обласний</t>
    </r>
  </si>
  <si>
    <r>
      <t>код та назва відомчої класифікації видатків та кредитування</t>
    </r>
    <r>
      <rPr>
        <b/>
        <sz val="11"/>
        <rFont val="Times New Roman"/>
        <family val="1"/>
        <charset val="204"/>
      </rPr>
      <t xml:space="preserve"> </t>
    </r>
    <r>
      <rPr>
        <b/>
        <u/>
        <sz val="11"/>
        <rFont val="Times New Roman"/>
        <family val="1"/>
        <charset val="204"/>
      </rPr>
      <t>06 Орган з питань освіти і науки</t>
    </r>
  </si>
  <si>
    <t>код та назва програмної класифікації видатків та кредитування державного бюджету</t>
  </si>
  <si>
    <t>Помісячно обласний бюджет</t>
  </si>
  <si>
    <t>Код доходів/ КЕКВ</t>
  </si>
  <si>
    <t>Найменування доходів і видатків</t>
  </si>
  <si>
    <t>Всього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</si>
  <si>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</si>
  <si>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</si>
  <si>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</si>
  <si>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</si>
  <si>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</si>
  <si>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</si>
  <si>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</si>
  <si>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</si>
  <si>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</si>
  <si>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</si>
  <si>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</si>
  <si>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</si>
  <si>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Разом</t>
  </si>
  <si>
    <t>Видатки - всього</t>
  </si>
  <si>
    <t>Поточні видатки</t>
  </si>
  <si>
    <t>Оплата праці</t>
  </si>
  <si>
    <t>Заробітна плата (субвенція)</t>
  </si>
  <si>
    <t xml:space="preserve">Заробітна плата </t>
  </si>
  <si>
    <t>Грошове забезпечення військовослужбовців</t>
  </si>
  <si>
    <t>Нарахування на оплату праці (субвеція)</t>
  </si>
  <si>
    <t>Нарахування на оплату праці</t>
  </si>
  <si>
    <t>Використання товарів і послуг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</si>
  <si>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</si>
  <si>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</si>
  <si>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</si>
  <si>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</si>
  <si>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</si>
  <si>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</si>
  <si>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>Оплата комунальних послуг та енергоносіїв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</si>
  <si>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</si>
  <si>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</si>
  <si>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</si>
  <si>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</si>
  <si>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</t>
  </si>
  <si>
    <t>Оплата енергосервісу</t>
  </si>
  <si>
    <t>Дослідження і розробки, окремі заходи по реалізації державних (регіональних) програм</t>
  </si>
  <si>
    <t>Дослідження і розробки, окремі заходи розвитку по реалізації державних (регіональних) програм</t>
  </si>
  <si>
    <t>Окремі заходи по реалізації державних (регіональних) програм, не віднесені до заходів розвитку</t>
  </si>
  <si>
    <t>Обслуговування боргових зобов'язань</t>
  </si>
  <si>
    <t>Обслуговування внутрішніх боргових зобов'язань</t>
  </si>
  <si>
    <t>Обслуговування зовнішніх боргових зобов'язань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</si>
  <si>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</si>
  <si>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</si>
  <si>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</si>
  <si>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урядам іноземних держав та міжнародним організаціям</t>
  </si>
  <si>
    <t>Соціальне забезпечення</t>
  </si>
  <si>
    <t>Виплата пенсій і допомоги</t>
  </si>
  <si>
    <t>Стипендії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</si>
  <si>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</si>
  <si>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</si>
  <si>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</si>
  <si>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</si>
  <si>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</si>
  <si>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</si>
  <si>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</si>
  <si>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>Капітальне будівництво (придбання) інших об'єктів</t>
  </si>
  <si>
    <t>Капітальний ремонт</t>
  </si>
  <si>
    <t>Капітальний ремонт житлового фонду (приміщень)</t>
  </si>
  <si>
    <t>Капітальний ремонт інших об'єктів</t>
  </si>
  <si>
    <t>Реконструкція та реставрація</t>
  </si>
  <si>
    <t>Реконструкція житлового фонду (приміщень)</t>
  </si>
  <si>
    <t>Реконструкція та реставрація інших об'єктів</t>
  </si>
  <si>
    <t>Реставрація пам'яток культури, історії та архітектури</t>
  </si>
  <si>
    <t>Створення державних запасів і резервів</t>
  </si>
  <si>
    <t>Придбання землі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</si>
  <si>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</si>
  <si>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</si>
  <si>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</si>
  <si>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урядам іноземних держав та міжнародним організаціям</t>
  </si>
  <si>
    <t>Капітальні трансферти населенню</t>
  </si>
  <si>
    <t>Нерозподілені видатки</t>
  </si>
  <si>
    <t>субвенція</t>
  </si>
  <si>
    <t>обласний</t>
  </si>
  <si>
    <t xml:space="preserve">Директор </t>
  </si>
  <si>
    <t>Оплата праці і нарахування на зар.плату</t>
  </si>
  <si>
    <r>
      <t xml:space="preserve">(код та назва тимчасової класифікації видатків та кредитування місцевих бюджетів) </t>
    </r>
    <r>
      <rPr>
        <b/>
        <u/>
        <sz val="11"/>
        <rFont val="Times New Roman"/>
        <family val="1"/>
      </rPr>
      <t>0611060 Забезпечення належних умов для виховання та розвитку дітей-сиріт і дітей, позбавлених батьківського піклування, в дитячих будинках у тому числі сімейного типу, прийомних сім’ях патронатного вихователя</t>
    </r>
  </si>
  <si>
    <t>Софілканич С.Й.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</si>
</sst>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name val="Arial Cyr"/>
      <family val="2"/>
    </font>
    <font>
      <sz val="10"/>
      <name val="Arial Cyr"/>
      <family val="2"/>
    </font>
    <font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u/>
      <sz val="11"/>
      <name val="Times New Roman"/>
      <family val="1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u/>
      <sz val="12"/>
      <name val="Times New Roman"/>
      <family val="1"/>
    </font>
    <font>
      <b/>
      <sz val="14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</font>
    <font>
      <b/>
      <sz val="10"/>
      <color indexed="8"/>
      <name val="Times New Roman"/>
      <family val="1"/>
    </font>
    <font>
      <b/>
      <sz val="11"/>
      <name val="Times New Roman Cyr"/>
      <family val="1"/>
    </font>
    <font>
      <b/>
      <sz val="12"/>
      <name val="Times New Roman Cyr"/>
      <family val="1"/>
    </font>
    <font>
      <sz val="10"/>
      <color indexed="8"/>
      <name val="Times New Roman"/>
      <family val="1"/>
    </font>
    <font>
      <sz val="11"/>
      <name val="Times New Roman Cyr"/>
      <family val="1"/>
    </font>
    <font>
      <sz val="11"/>
      <color indexed="8"/>
      <name val="Times New Roman"/>
      <family val="1"/>
    </font>
    <font>
      <i/>
      <sz val="9"/>
      <name val="Times New Roman"/>
      <family val="1"/>
    </font>
    <font>
      <b/>
      <sz val="12"/>
      <color rgb="FFFF0000"/>
      <name val="Times New Roman"/>
      <family val="1"/>
      <charset val="204"/>
    </font>
    <font>
      <sz val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58"/>
      </bottom>
      <diagonal/>
    </border>
    <border>
      <left/>
      <right/>
      <top style="thin">
        <color indexed="58"/>
      </top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thin">
        <color indexed="58"/>
      </left>
      <right/>
      <top style="thin">
        <color indexed="58"/>
      </top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/>
      <top style="thin">
        <color indexed="58"/>
      </top>
      <bottom style="thin">
        <color indexed="5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2" fillId="0" borderId="0" xfId="0" applyFont="1"/>
    <xf numFmtId="3" fontId="4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5" fillId="0" borderId="0" xfId="0" applyFont="1"/>
    <xf numFmtId="0" fontId="3" fillId="0" borderId="0" xfId="0" applyFont="1"/>
    <xf numFmtId="0" fontId="3" fillId="0" borderId="2" xfId="0" applyFont="1" applyBorder="1"/>
    <xf numFmtId="0" fontId="3" fillId="0" borderId="1" xfId="0" applyFont="1" applyBorder="1"/>
    <xf numFmtId="0" fontId="3" fillId="0" borderId="1" xfId="0" applyFont="1" applyBorder="1" applyAlignment="1"/>
    <xf numFmtId="0" fontId="3" fillId="0" borderId="0" xfId="0" applyFont="1" applyBorder="1" applyAlignment="1"/>
    <xf numFmtId="0" fontId="6" fillId="0" borderId="1" xfId="0" applyFont="1" applyBorder="1" applyAlignment="1"/>
    <xf numFmtId="0" fontId="3" fillId="0" borderId="0" xfId="0" applyFont="1" applyBorder="1" applyAlignment="1">
      <alignment vertical="top"/>
    </xf>
    <xf numFmtId="0" fontId="3" fillId="0" borderId="1" xfId="0" applyFont="1" applyBorder="1" applyAlignment="1">
      <alignment horizontal="center" vertical="top"/>
    </xf>
    <xf numFmtId="0" fontId="5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0" fontId="14" fillId="0" borderId="1" xfId="0" applyFont="1" applyBorder="1" applyAlignment="1">
      <alignment wrapText="1"/>
    </xf>
    <xf numFmtId="0" fontId="14" fillId="0" borderId="0" xfId="0" applyFont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6" fillId="0" borderId="5" xfId="0" applyFont="1" applyBorder="1" applyAlignment="1">
      <alignment wrapText="1"/>
    </xf>
    <xf numFmtId="0" fontId="2" fillId="0" borderId="0" xfId="0" applyFont="1" applyAlignment="1">
      <alignment wrapText="1"/>
    </xf>
    <xf numFmtId="0" fontId="1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3" fontId="4" fillId="2" borderId="5" xfId="0" applyNumberFormat="1" applyFont="1" applyFill="1" applyBorder="1"/>
    <xf numFmtId="3" fontId="5" fillId="2" borderId="5" xfId="0" applyNumberFormat="1" applyFont="1" applyFill="1" applyBorder="1"/>
    <xf numFmtId="3" fontId="2" fillId="0" borderId="0" xfId="0" applyNumberFormat="1" applyFont="1"/>
    <xf numFmtId="0" fontId="18" fillId="2" borderId="7" xfId="0" applyFont="1" applyFill="1" applyBorder="1" applyAlignment="1">
      <alignment horizontal="center" wrapText="1"/>
    </xf>
    <xf numFmtId="0" fontId="18" fillId="2" borderId="8" xfId="0" applyFont="1" applyFill="1" applyBorder="1" applyAlignment="1">
      <alignment wrapText="1"/>
    </xf>
    <xf numFmtId="3" fontId="19" fillId="2" borderId="5" xfId="1" applyNumberFormat="1" applyFont="1" applyFill="1" applyBorder="1"/>
    <xf numFmtId="3" fontId="20" fillId="2" borderId="5" xfId="1" applyNumberFormat="1" applyFont="1" applyFill="1" applyBorder="1"/>
    <xf numFmtId="0" fontId="21" fillId="2" borderId="7" xfId="0" applyFont="1" applyFill="1" applyBorder="1" applyAlignment="1">
      <alignment horizontal="center" wrapText="1"/>
    </xf>
    <xf numFmtId="0" fontId="21" fillId="2" borderId="8" xfId="0" applyFont="1" applyFill="1" applyBorder="1" applyAlignment="1">
      <alignment wrapText="1"/>
    </xf>
    <xf numFmtId="3" fontId="22" fillId="2" borderId="5" xfId="1" applyNumberFormat="1" applyFont="1" applyFill="1" applyBorder="1"/>
    <xf numFmtId="0" fontId="21" fillId="3" borderId="7" xfId="0" applyFont="1" applyFill="1" applyBorder="1" applyAlignment="1">
      <alignment horizontal="center" wrapText="1"/>
    </xf>
    <xf numFmtId="0" fontId="21" fillId="3" borderId="8" xfId="0" applyFont="1" applyFill="1" applyBorder="1" applyAlignment="1">
      <alignment wrapText="1"/>
    </xf>
    <xf numFmtId="3" fontId="23" fillId="3" borderId="5" xfId="0" applyNumberFormat="1" applyFont="1" applyFill="1" applyBorder="1" applyAlignment="1">
      <alignment wrapText="1"/>
    </xf>
    <xf numFmtId="3" fontId="22" fillId="3" borderId="5" xfId="1" applyNumberFormat="1" applyFont="1" applyFill="1" applyBorder="1"/>
    <xf numFmtId="3" fontId="5" fillId="3" borderId="5" xfId="0" applyNumberFormat="1" applyFont="1" applyFill="1" applyBorder="1"/>
    <xf numFmtId="0" fontId="2" fillId="3" borderId="0" xfId="0" applyFont="1" applyFill="1"/>
    <xf numFmtId="0" fontId="21" fillId="0" borderId="7" xfId="0" applyFont="1" applyBorder="1" applyAlignment="1">
      <alignment horizontal="center" wrapText="1"/>
    </xf>
    <xf numFmtId="0" fontId="21" fillId="0" borderId="8" xfId="0" applyFont="1" applyBorder="1" applyAlignment="1">
      <alignment wrapText="1"/>
    </xf>
    <xf numFmtId="3" fontId="23" fillId="2" borderId="5" xfId="0" applyNumberFormat="1" applyFont="1" applyFill="1" applyBorder="1" applyAlignment="1">
      <alignment wrapText="1"/>
    </xf>
    <xf numFmtId="3" fontId="22" fillId="4" borderId="5" xfId="1" applyNumberFormat="1" applyFont="1" applyFill="1" applyBorder="1"/>
    <xf numFmtId="3" fontId="5" fillId="5" borderId="5" xfId="0" applyNumberFormat="1" applyFont="1" applyFill="1" applyBorder="1"/>
    <xf numFmtId="3" fontId="3" fillId="3" borderId="5" xfId="0" applyNumberFormat="1" applyFont="1" applyFill="1" applyBorder="1"/>
    <xf numFmtId="3" fontId="22" fillId="0" borderId="5" xfId="1" applyNumberFormat="1" applyFont="1" applyFill="1" applyBorder="1"/>
    <xf numFmtId="3" fontId="3" fillId="4" borderId="5" xfId="0" applyNumberFormat="1" applyFont="1" applyFill="1" applyBorder="1"/>
    <xf numFmtId="3" fontId="23" fillId="4" borderId="5" xfId="0" applyNumberFormat="1" applyFont="1" applyFill="1" applyBorder="1" applyAlignment="1">
      <alignment wrapText="1"/>
    </xf>
    <xf numFmtId="0" fontId="5" fillId="0" borderId="5" xfId="0" applyFont="1" applyBorder="1"/>
    <xf numFmtId="3" fontId="22" fillId="5" borderId="5" xfId="1" applyNumberFormat="1" applyFont="1" applyFill="1" applyBorder="1"/>
    <xf numFmtId="3" fontId="3" fillId="5" borderId="5" xfId="0" applyNumberFormat="1" applyFont="1" applyFill="1" applyBorder="1"/>
    <xf numFmtId="3" fontId="3" fillId="0" borderId="5" xfId="0" applyNumberFormat="1" applyFont="1" applyBorder="1"/>
    <xf numFmtId="0" fontId="18" fillId="0" borderId="7" xfId="0" applyFont="1" applyBorder="1" applyAlignment="1">
      <alignment horizontal="center" wrapText="1"/>
    </xf>
    <xf numFmtId="0" fontId="18" fillId="0" borderId="8" xfId="0" applyFont="1" applyBorder="1" applyAlignment="1">
      <alignment wrapText="1"/>
    </xf>
    <xf numFmtId="3" fontId="22" fillId="5" borderId="5" xfId="1" applyNumberFormat="1" applyFont="1" applyFill="1" applyBorder="1" applyAlignment="1">
      <alignment wrapText="1"/>
    </xf>
    <xf numFmtId="0" fontId="24" fillId="0" borderId="2" xfId="0" applyFont="1" applyBorder="1" applyAlignment="1">
      <alignment horizontal="left" vertical="top" wrapText="1"/>
    </xf>
    <xf numFmtId="0" fontId="5" fillId="0" borderId="0" xfId="0" applyFont="1" applyAlignment="1">
      <alignment wrapText="1"/>
    </xf>
    <xf numFmtId="0" fontId="5" fillId="0" borderId="0" xfId="0" applyFont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5" fillId="0" borderId="0" xfId="0" applyFont="1" applyBorder="1"/>
    <xf numFmtId="3" fontId="2" fillId="0" borderId="0" xfId="0" applyNumberFormat="1" applyFont="1" applyBorder="1"/>
    <xf numFmtId="3" fontId="25" fillId="0" borderId="0" xfId="0" applyNumberFormat="1" applyFont="1" applyAlignment="1">
      <alignment wrapText="1"/>
    </xf>
    <xf numFmtId="3" fontId="25" fillId="0" borderId="1" xfId="0" applyNumberFormat="1" applyFont="1" applyBorder="1" applyAlignment="1">
      <alignment wrapText="1"/>
    </xf>
    <xf numFmtId="3" fontId="25" fillId="0" borderId="0" xfId="0" applyNumberFormat="1" applyFont="1"/>
    <xf numFmtId="0" fontId="26" fillId="0" borderId="2" xfId="0" applyFont="1" applyBorder="1" applyAlignment="1">
      <alignment horizontal="center"/>
    </xf>
    <xf numFmtId="0" fontId="3" fillId="0" borderId="0" xfId="0" applyFont="1" applyBorder="1" applyAlignment="1">
      <alignment horizontal="left" wrapText="1"/>
    </xf>
    <xf numFmtId="0" fontId="24" fillId="0" borderId="2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wrapText="1"/>
    </xf>
    <xf numFmtId="0" fontId="3" fillId="0" borderId="2" xfId="0" applyFont="1" applyBorder="1" applyAlignment="1">
      <alignment horizontal="center" vertical="top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top"/>
    </xf>
    <xf numFmtId="0" fontId="3" fillId="0" borderId="0" xfId="0" applyFont="1" applyBorder="1" applyAlignment="1">
      <alignment horizontal="left"/>
    </xf>
    <xf numFmtId="0" fontId="4" fillId="0" borderId="1" xfId="0" applyFont="1" applyBorder="1" applyAlignment="1">
      <alignment wrapText="1"/>
    </xf>
    <xf numFmtId="0" fontId="3" fillId="0" borderId="0" xfId="0" applyFont="1" applyBorder="1" applyAlignment="1">
      <alignment horizontal="center" vertical="top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</cellXfs>
  <cellStyles count="2">
    <cellStyle name="Обычный" xfId="0" builtinId="0"/>
    <cellStyle name="Обычный_Dod5kochtor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1:Q86"/>
  <sheetViews>
    <sheetView showZeros="0" tabSelected="1" topLeftCell="A38" workbookViewId="0">
      <selection activeCell="G89" sqref="G89"/>
    </sheetView>
  </sheetViews>
  <sheetFormatPr defaultColWidth="9.140625" defaultRowHeight="14.65" customHeight="1" x14ac:dyDescent="0.25"/>
  <cols>
    <col min="1" max="1" width="5.85546875" style="1" customWidth="1"/>
    <col min="2" max="2" width="38" style="1" customWidth="1"/>
    <col min="3" max="3" width="13.7109375" style="1" customWidth="1"/>
    <col min="4" max="4" width="10.140625" style="1" customWidth="1"/>
    <col min="5" max="5" width="10.28515625" style="1" customWidth="1"/>
    <col min="6" max="6" width="11" style="1" customWidth="1"/>
    <col min="7" max="7" width="10.85546875" style="1" customWidth="1"/>
    <col min="8" max="8" width="10.7109375" style="1" customWidth="1"/>
    <col min="9" max="9" width="10.85546875" style="1" customWidth="1"/>
    <col min="10" max="10" width="10.42578125" style="1" customWidth="1"/>
    <col min="11" max="11" width="10.85546875" style="1" customWidth="1"/>
    <col min="12" max="14" width="10.28515625" style="1" customWidth="1"/>
    <col min="15" max="15" width="10.42578125" style="1" customWidth="1"/>
    <col min="16" max="16" width="11.42578125" style="4" customWidth="1"/>
    <col min="17" max="17" width="9.5703125" style="1" customWidth="1"/>
    <col min="18" max="23" width="0" style="1" hidden="1" customWidth="1"/>
    <col min="24" max="16384" width="9.140625" style="1"/>
  </cols>
  <sheetData>
    <row r="1" spans="1:15" ht="22.5" hidden="1" customHeight="1" x14ac:dyDescent="0.25">
      <c r="K1" s="81" t="s">
        <v>0</v>
      </c>
      <c r="L1" s="81"/>
      <c r="M1" s="81"/>
      <c r="N1" s="2">
        <f>SUM(C19)</f>
        <v>13763000</v>
      </c>
      <c r="O1" s="3" t="s">
        <v>1</v>
      </c>
    </row>
    <row r="2" spans="1:15" ht="35.25" hidden="1" customHeight="1" x14ac:dyDescent="0.25">
      <c r="K2" s="82" t="s">
        <v>2</v>
      </c>
      <c r="L2" s="82"/>
      <c r="M2" s="82"/>
      <c r="N2" s="82"/>
      <c r="O2" s="82"/>
    </row>
    <row r="3" spans="1:15" ht="15.75" hidden="1" customHeight="1" x14ac:dyDescent="0.25">
      <c r="K3" s="5"/>
      <c r="L3" s="83" t="s">
        <v>3</v>
      </c>
      <c r="M3" s="83"/>
      <c r="N3" s="83"/>
      <c r="O3" s="83"/>
    </row>
    <row r="4" spans="1:15" ht="28.5" hidden="1" customHeight="1" x14ac:dyDescent="0.25">
      <c r="K4" s="84" t="s">
        <v>4</v>
      </c>
      <c r="L4" s="84"/>
      <c r="M4" s="84"/>
      <c r="N4" s="84"/>
      <c r="O4" s="84"/>
    </row>
    <row r="5" spans="1:15" ht="15.75" hidden="1" customHeight="1" x14ac:dyDescent="0.25">
      <c r="K5" s="6"/>
      <c r="L5" s="77" t="s">
        <v>5</v>
      </c>
      <c r="M5" s="77"/>
      <c r="N5" s="77"/>
      <c r="O5" s="77"/>
    </row>
    <row r="6" spans="1:15" ht="18" hidden="1" customHeight="1" x14ac:dyDescent="0.25">
      <c r="K6" s="7"/>
      <c r="L6" s="8"/>
      <c r="M6" s="9"/>
      <c r="N6" s="10" t="s">
        <v>6</v>
      </c>
      <c r="O6" s="8"/>
    </row>
    <row r="7" spans="1:15" ht="15.75" hidden="1" customHeight="1" x14ac:dyDescent="0.25">
      <c r="K7" s="77" t="s">
        <v>7</v>
      </c>
      <c r="L7" s="77"/>
      <c r="M7" s="11"/>
      <c r="N7" s="77" t="s">
        <v>8</v>
      </c>
      <c r="O7" s="77"/>
    </row>
    <row r="8" spans="1:15" ht="14.25" hidden="1" customHeight="1" x14ac:dyDescent="0.25">
      <c r="K8" s="7"/>
      <c r="L8" s="12"/>
      <c r="M8" s="11"/>
      <c r="N8" s="12"/>
      <c r="O8" s="12"/>
    </row>
    <row r="9" spans="1:15" ht="15.75" hidden="1" customHeight="1" x14ac:dyDescent="0.25">
      <c r="K9" s="77" t="s">
        <v>9</v>
      </c>
      <c r="L9" s="77"/>
      <c r="M9" s="11"/>
      <c r="N9" s="77" t="s">
        <v>10</v>
      </c>
      <c r="O9" s="77"/>
    </row>
    <row r="10" spans="1:15" ht="18" customHeight="1" x14ac:dyDescent="0.3">
      <c r="A10" s="78" t="s">
        <v>11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</row>
    <row r="11" spans="1:15" ht="15.75" customHeight="1" x14ac:dyDescent="0.3">
      <c r="A11" s="79" t="s">
        <v>12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</row>
    <row r="12" spans="1:15" ht="12" customHeight="1" x14ac:dyDescent="0.25">
      <c r="A12" s="80" t="s">
        <v>13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</row>
    <row r="13" spans="1:15" ht="12" customHeight="1" x14ac:dyDescent="0.25">
      <c r="A13" s="81" t="s">
        <v>14</v>
      </c>
      <c r="B13" s="81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</row>
    <row r="14" spans="1:15" ht="15" customHeight="1" x14ac:dyDescent="0.25">
      <c r="A14" s="14" t="s">
        <v>15</v>
      </c>
      <c r="B14" s="15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</row>
    <row r="15" spans="1:15" ht="15.75" customHeight="1" x14ac:dyDescent="0.25">
      <c r="A15" s="15" t="s">
        <v>16</v>
      </c>
      <c r="B15" s="15"/>
      <c r="C15" s="13"/>
      <c r="D15" s="16"/>
      <c r="E15" s="13"/>
      <c r="F15" s="13"/>
      <c r="G15" s="16"/>
      <c r="H15" s="17"/>
      <c r="I15" s="17"/>
      <c r="J15" s="17"/>
      <c r="K15" s="13"/>
      <c r="L15" s="13"/>
      <c r="M15" s="13"/>
      <c r="N15" s="13"/>
      <c r="O15" s="13"/>
    </row>
    <row r="16" spans="1:15" ht="28.5" customHeight="1" x14ac:dyDescent="0.25">
      <c r="A16" s="74" t="s">
        <v>96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</row>
    <row r="17" spans="1:17" s="19" customFormat="1" ht="16.5" customHeight="1" x14ac:dyDescent="0.3">
      <c r="A17" s="18"/>
      <c r="B17" s="18" t="s">
        <v>17</v>
      </c>
      <c r="C17" s="71">
        <v>10530100</v>
      </c>
      <c r="D17" s="72">
        <v>811400</v>
      </c>
      <c r="E17" s="72">
        <v>870000</v>
      </c>
      <c r="F17" s="72">
        <v>898600</v>
      </c>
      <c r="G17" s="72">
        <v>815300</v>
      </c>
      <c r="H17" s="72">
        <v>858900</v>
      </c>
      <c r="I17" s="72">
        <v>926600</v>
      </c>
      <c r="J17" s="72">
        <v>802100</v>
      </c>
      <c r="K17" s="72">
        <v>813200</v>
      </c>
      <c r="L17" s="72">
        <v>893400</v>
      </c>
      <c r="M17" s="72">
        <v>909600</v>
      </c>
      <c r="N17" s="72">
        <v>941100</v>
      </c>
      <c r="O17" s="72">
        <v>989900</v>
      </c>
      <c r="P17" s="70">
        <f>SUM(D17:O17)</f>
        <v>10530100</v>
      </c>
    </row>
    <row r="18" spans="1:17" s="26" customFormat="1" ht="21.75" customHeight="1" x14ac:dyDescent="0.25">
      <c r="A18" s="20" t="s">
        <v>18</v>
      </c>
      <c r="B18" s="21" t="s">
        <v>19</v>
      </c>
      <c r="C18" s="22" t="s">
        <v>20</v>
      </c>
      <c r="D18" s="23" t="s">
        <v>21</v>
      </c>
      <c r="E18" s="23" t="s">
        <v>22</v>
      </c>
      <c r="F18" s="23" t="s">
        <v>23</v>
      </c>
      <c r="G18" s="24" t="s">
        <v>24</v>
      </c>
      <c r="H18" s="23" t="s">
        <v>25</v>
      </c>
      <c r="I18" s="23" t="s">
        <v>26</v>
      </c>
      <c r="J18" s="23" t="s">
        <v>27</v>
      </c>
      <c r="K18" s="23" t="s">
        <v>28</v>
      </c>
      <c r="L18" s="23" t="s">
        <v>29</v>
      </c>
      <c r="M18" s="23" t="s">
        <v>30</v>
      </c>
      <c r="N18" s="23" t="s">
        <v>31</v>
      </c>
      <c r="O18" s="23" t="s">
        <v>32</v>
      </c>
      <c r="P18" s="25" t="s">
        <v>33</v>
      </c>
    </row>
    <row r="19" spans="1:17" ht="22.5" customHeight="1" x14ac:dyDescent="0.25">
      <c r="A19" s="27"/>
      <c r="B19" s="28" t="s">
        <v>34</v>
      </c>
      <c r="C19" s="29">
        <f t="shared" ref="C19:O19" si="0">SUM(C20+C57)</f>
        <v>13763000</v>
      </c>
      <c r="D19" s="29">
        <f t="shared" si="0"/>
        <v>1060300</v>
      </c>
      <c r="E19" s="29">
        <f t="shared" si="0"/>
        <v>1118900</v>
      </c>
      <c r="F19" s="29">
        <f t="shared" si="0"/>
        <v>1147500</v>
      </c>
      <c r="G19" s="29">
        <f t="shared" si="0"/>
        <v>1064200</v>
      </c>
      <c r="H19" s="29">
        <f t="shared" si="0"/>
        <v>1349000</v>
      </c>
      <c r="I19" s="29">
        <f t="shared" si="0"/>
        <v>1432300</v>
      </c>
      <c r="J19" s="29">
        <f t="shared" si="0"/>
        <v>932800</v>
      </c>
      <c r="K19" s="29">
        <f t="shared" si="0"/>
        <v>1020000</v>
      </c>
      <c r="L19" s="29">
        <f t="shared" si="0"/>
        <v>1047700</v>
      </c>
      <c r="M19" s="29">
        <f t="shared" si="0"/>
        <v>1162900</v>
      </c>
      <c r="N19" s="29">
        <f t="shared" si="0"/>
        <v>1193000</v>
      </c>
      <c r="O19" s="29">
        <f t="shared" si="0"/>
        <v>1234400</v>
      </c>
      <c r="P19" s="30">
        <f>SUM(D19:O19)</f>
        <v>13763000</v>
      </c>
      <c r="Q19" s="31">
        <f t="shared" ref="Q19:Q68" si="1">C19-P19</f>
        <v>0</v>
      </c>
    </row>
    <row r="20" spans="1:17" ht="21" customHeight="1" x14ac:dyDescent="0.25">
      <c r="A20" s="32">
        <v>2000</v>
      </c>
      <c r="B20" s="33" t="s">
        <v>35</v>
      </c>
      <c r="C20" s="34">
        <f t="shared" ref="C20:P20" si="2">C21+C28+C45+C48+C52+C56</f>
        <v>13738000</v>
      </c>
      <c r="D20" s="34">
        <f t="shared" si="2"/>
        <v>1060300</v>
      </c>
      <c r="E20" s="34">
        <f t="shared" si="2"/>
        <v>1118900</v>
      </c>
      <c r="F20" s="34">
        <f t="shared" si="2"/>
        <v>1147500</v>
      </c>
      <c r="G20" s="34">
        <f t="shared" si="2"/>
        <v>1039200</v>
      </c>
      <c r="H20" s="34">
        <f t="shared" si="2"/>
        <v>1349000</v>
      </c>
      <c r="I20" s="34">
        <f t="shared" si="2"/>
        <v>1432300</v>
      </c>
      <c r="J20" s="34">
        <f t="shared" si="2"/>
        <v>932800</v>
      </c>
      <c r="K20" s="34">
        <f t="shared" si="2"/>
        <v>1020000</v>
      </c>
      <c r="L20" s="34">
        <f t="shared" si="2"/>
        <v>1047700</v>
      </c>
      <c r="M20" s="34">
        <f t="shared" si="2"/>
        <v>1162900</v>
      </c>
      <c r="N20" s="34">
        <f t="shared" si="2"/>
        <v>1193000</v>
      </c>
      <c r="O20" s="34">
        <f t="shared" si="2"/>
        <v>1234400</v>
      </c>
      <c r="P20" s="35">
        <f t="shared" si="2"/>
        <v>13738000</v>
      </c>
      <c r="Q20" s="31">
        <f t="shared" si="1"/>
        <v>0</v>
      </c>
    </row>
    <row r="21" spans="1:17" ht="17.25" customHeight="1" x14ac:dyDescent="0.25">
      <c r="A21" s="32">
        <v>2100</v>
      </c>
      <c r="B21" s="33" t="s">
        <v>95</v>
      </c>
      <c r="C21" s="34">
        <f>C22+C27+C26</f>
        <v>8693400</v>
      </c>
      <c r="D21" s="34">
        <f t="shared" ref="D21:O21" si="3">D22++D26+D27</f>
        <v>675900</v>
      </c>
      <c r="E21" s="34">
        <f t="shared" si="3"/>
        <v>675900</v>
      </c>
      <c r="F21" s="34">
        <f t="shared" si="3"/>
        <v>678900</v>
      </c>
      <c r="G21" s="34">
        <f t="shared" si="3"/>
        <v>675900</v>
      </c>
      <c r="H21" s="34">
        <f t="shared" si="3"/>
        <v>1039100</v>
      </c>
      <c r="I21" s="34">
        <f t="shared" si="3"/>
        <v>1115700</v>
      </c>
      <c r="J21" s="34">
        <f t="shared" si="3"/>
        <v>528500</v>
      </c>
      <c r="K21" s="34">
        <f t="shared" si="3"/>
        <v>572800</v>
      </c>
      <c r="L21" s="34">
        <f t="shared" si="3"/>
        <v>581300</v>
      </c>
      <c r="M21" s="34">
        <f t="shared" si="3"/>
        <v>680300</v>
      </c>
      <c r="N21" s="34">
        <f t="shared" si="3"/>
        <v>678900</v>
      </c>
      <c r="O21" s="34">
        <f t="shared" si="3"/>
        <v>790200</v>
      </c>
      <c r="P21" s="35">
        <f>P22+P26+P27</f>
        <v>8693400</v>
      </c>
      <c r="Q21" s="31">
        <f t="shared" si="1"/>
        <v>0</v>
      </c>
    </row>
    <row r="22" spans="1:17" ht="15.75" customHeight="1" x14ac:dyDescent="0.25">
      <c r="A22" s="36">
        <v>2110</v>
      </c>
      <c r="B22" s="37" t="s">
        <v>36</v>
      </c>
      <c r="C22" s="38">
        <f>SUM(C23:C25)</f>
        <v>7125700</v>
      </c>
      <c r="D22" s="38">
        <f t="shared" ref="D22:P22" si="4">SUM(D23:D25)</f>
        <v>554000</v>
      </c>
      <c r="E22" s="38">
        <f t="shared" si="4"/>
        <v>554000</v>
      </c>
      <c r="F22" s="38">
        <f t="shared" si="4"/>
        <v>554000</v>
      </c>
      <c r="G22" s="38">
        <f t="shared" si="4"/>
        <v>554000</v>
      </c>
      <c r="H22" s="38">
        <f t="shared" si="4"/>
        <v>851700</v>
      </c>
      <c r="I22" s="38">
        <f t="shared" si="4"/>
        <v>914500</v>
      </c>
      <c r="J22" s="38">
        <f t="shared" si="4"/>
        <v>432900</v>
      </c>
      <c r="K22" s="38">
        <f t="shared" si="4"/>
        <v>469500</v>
      </c>
      <c r="L22" s="38">
        <f t="shared" si="4"/>
        <v>476500</v>
      </c>
      <c r="M22" s="38">
        <f t="shared" si="4"/>
        <v>557600</v>
      </c>
      <c r="N22" s="38">
        <f t="shared" si="4"/>
        <v>556500</v>
      </c>
      <c r="O22" s="38">
        <f t="shared" si="4"/>
        <v>650500</v>
      </c>
      <c r="P22" s="35">
        <f t="shared" si="4"/>
        <v>7125700</v>
      </c>
      <c r="Q22" s="31">
        <f t="shared" si="1"/>
        <v>0</v>
      </c>
    </row>
    <row r="23" spans="1:17" s="44" customFormat="1" ht="16.350000000000001" customHeight="1" x14ac:dyDescent="0.25">
      <c r="A23" s="39">
        <v>2111</v>
      </c>
      <c r="B23" s="40" t="s">
        <v>37</v>
      </c>
      <c r="C23" s="41">
        <v>2649900</v>
      </c>
      <c r="D23" s="42">
        <v>204000</v>
      </c>
      <c r="E23" s="42">
        <v>204000</v>
      </c>
      <c r="F23" s="42">
        <v>204000</v>
      </c>
      <c r="G23" s="42">
        <v>204000</v>
      </c>
      <c r="H23" s="42">
        <v>401700</v>
      </c>
      <c r="I23" s="42">
        <v>414500</v>
      </c>
      <c r="J23" s="42">
        <v>107100</v>
      </c>
      <c r="K23" s="42">
        <v>169500</v>
      </c>
      <c r="L23" s="42">
        <v>126500</v>
      </c>
      <c r="M23" s="42">
        <v>207600</v>
      </c>
      <c r="N23" s="42">
        <v>206500</v>
      </c>
      <c r="O23" s="42">
        <v>200500</v>
      </c>
      <c r="P23" s="43">
        <f>SUM(D23:O23)</f>
        <v>2649900</v>
      </c>
      <c r="Q23" s="31">
        <f t="shared" si="1"/>
        <v>0</v>
      </c>
    </row>
    <row r="24" spans="1:17" ht="16.350000000000001" customHeight="1" x14ac:dyDescent="0.25">
      <c r="A24" s="45">
        <v>2111</v>
      </c>
      <c r="B24" s="46" t="s">
        <v>38</v>
      </c>
      <c r="C24" s="47">
        <v>4475800</v>
      </c>
      <c r="D24" s="48">
        <v>350000</v>
      </c>
      <c r="E24" s="48">
        <v>350000</v>
      </c>
      <c r="F24" s="48">
        <v>350000</v>
      </c>
      <c r="G24" s="48">
        <v>350000</v>
      </c>
      <c r="H24" s="48">
        <v>450000</v>
      </c>
      <c r="I24" s="48">
        <v>500000</v>
      </c>
      <c r="J24" s="48">
        <v>325800</v>
      </c>
      <c r="K24" s="48">
        <v>300000</v>
      </c>
      <c r="L24" s="48">
        <v>350000</v>
      </c>
      <c r="M24" s="48">
        <v>350000</v>
      </c>
      <c r="N24" s="48">
        <v>350000</v>
      </c>
      <c r="O24" s="48">
        <v>450000</v>
      </c>
      <c r="P24" s="49">
        <f>SUM(D24:O24)</f>
        <v>4475800</v>
      </c>
      <c r="Q24" s="31">
        <f t="shared" si="1"/>
        <v>0</v>
      </c>
    </row>
    <row r="25" spans="1:17" s="44" customFormat="1" ht="16.350000000000001" hidden="1" customHeight="1" x14ac:dyDescent="0.25">
      <c r="A25" s="39">
        <v>2112</v>
      </c>
      <c r="B25" s="40" t="s">
        <v>39</v>
      </c>
      <c r="C25" s="41"/>
      <c r="D25" s="42"/>
      <c r="E25" s="42"/>
      <c r="F25" s="42"/>
      <c r="G25" s="42"/>
      <c r="H25" s="42"/>
      <c r="I25" s="42"/>
      <c r="J25" s="42"/>
      <c r="K25" s="50"/>
      <c r="L25" s="50"/>
      <c r="M25" s="50"/>
      <c r="N25" s="50"/>
      <c r="O25" s="50"/>
      <c r="P25" s="43">
        <f>SUM(D25:O25)</f>
        <v>0</v>
      </c>
      <c r="Q25" s="31">
        <f t="shared" si="1"/>
        <v>0</v>
      </c>
    </row>
    <row r="26" spans="1:17" s="44" customFormat="1" ht="16.350000000000001" customHeight="1" x14ac:dyDescent="0.25">
      <c r="A26" s="39">
        <v>2120</v>
      </c>
      <c r="B26" s="40" t="s">
        <v>40</v>
      </c>
      <c r="C26" s="41">
        <v>583000</v>
      </c>
      <c r="D26" s="42">
        <v>44900</v>
      </c>
      <c r="E26" s="42">
        <v>44900</v>
      </c>
      <c r="F26" s="42">
        <v>44900</v>
      </c>
      <c r="G26" s="42">
        <v>44900</v>
      </c>
      <c r="H26" s="42">
        <v>88400</v>
      </c>
      <c r="I26" s="42">
        <v>91200</v>
      </c>
      <c r="J26" s="42">
        <v>23600</v>
      </c>
      <c r="K26" s="42">
        <v>37300</v>
      </c>
      <c r="L26" s="42">
        <v>27800</v>
      </c>
      <c r="M26" s="42">
        <v>45700</v>
      </c>
      <c r="N26" s="42">
        <v>45400</v>
      </c>
      <c r="O26" s="42">
        <v>44000</v>
      </c>
      <c r="P26" s="43">
        <f>SUM(D26:O26)</f>
        <v>583000</v>
      </c>
      <c r="Q26" s="31">
        <f t="shared" si="1"/>
        <v>0</v>
      </c>
    </row>
    <row r="27" spans="1:17" ht="16.350000000000001" customHeight="1" x14ac:dyDescent="0.25">
      <c r="A27" s="45">
        <v>2120</v>
      </c>
      <c r="B27" s="46" t="s">
        <v>41</v>
      </c>
      <c r="C27" s="47">
        <v>984700</v>
      </c>
      <c r="D27" s="51">
        <f>D24*22%</f>
        <v>77000</v>
      </c>
      <c r="E27" s="51">
        <f t="shared" ref="E27:N27" si="5">E24*22%</f>
        <v>77000</v>
      </c>
      <c r="F27" s="51">
        <v>80000</v>
      </c>
      <c r="G27" s="51">
        <f t="shared" si="5"/>
        <v>77000</v>
      </c>
      <c r="H27" s="51">
        <f t="shared" si="5"/>
        <v>99000</v>
      </c>
      <c r="I27" s="51">
        <f t="shared" si="5"/>
        <v>110000</v>
      </c>
      <c r="J27" s="51">
        <v>72000</v>
      </c>
      <c r="K27" s="51">
        <f t="shared" si="5"/>
        <v>66000</v>
      </c>
      <c r="L27" s="51">
        <f t="shared" si="5"/>
        <v>77000</v>
      </c>
      <c r="M27" s="51">
        <f t="shared" si="5"/>
        <v>77000</v>
      </c>
      <c r="N27" s="51">
        <f t="shared" si="5"/>
        <v>77000</v>
      </c>
      <c r="O27" s="51">
        <v>95700</v>
      </c>
      <c r="P27" s="49">
        <f>SUM(D27:O27)</f>
        <v>984700</v>
      </c>
      <c r="Q27" s="31">
        <f t="shared" si="1"/>
        <v>0</v>
      </c>
    </row>
    <row r="28" spans="1:17" ht="15.75" customHeight="1" x14ac:dyDescent="0.25">
      <c r="A28" s="32">
        <v>2200</v>
      </c>
      <c r="B28" s="33" t="s">
        <v>42</v>
      </c>
      <c r="C28" s="34">
        <f t="shared" ref="C28:P28" si="6">C29+C30+C31+C32+C33+C34+C35+C42</f>
        <v>5029600</v>
      </c>
      <c r="D28" s="34">
        <f t="shared" si="6"/>
        <v>384400</v>
      </c>
      <c r="E28" s="34">
        <f t="shared" si="6"/>
        <v>443000</v>
      </c>
      <c r="F28" s="34">
        <f t="shared" si="6"/>
        <v>463600</v>
      </c>
      <c r="G28" s="34">
        <f t="shared" si="6"/>
        <v>363300</v>
      </c>
      <c r="H28" s="34">
        <f t="shared" si="6"/>
        <v>309900</v>
      </c>
      <c r="I28" s="34">
        <f t="shared" si="6"/>
        <v>316600</v>
      </c>
      <c r="J28" s="34">
        <f t="shared" si="6"/>
        <v>404300</v>
      </c>
      <c r="K28" s="34">
        <f t="shared" si="6"/>
        <v>437200</v>
      </c>
      <c r="L28" s="34">
        <f t="shared" si="6"/>
        <v>466400</v>
      </c>
      <c r="M28" s="34">
        <f t="shared" si="6"/>
        <v>482600</v>
      </c>
      <c r="N28" s="34">
        <f t="shared" si="6"/>
        <v>514100</v>
      </c>
      <c r="O28" s="34">
        <f t="shared" si="6"/>
        <v>444200</v>
      </c>
      <c r="P28" s="35">
        <f t="shared" si="6"/>
        <v>5029600</v>
      </c>
      <c r="Q28" s="31">
        <f t="shared" si="1"/>
        <v>0</v>
      </c>
    </row>
    <row r="29" spans="1:17" ht="16.350000000000001" customHeight="1" x14ac:dyDescent="0.25">
      <c r="A29" s="45">
        <v>2210</v>
      </c>
      <c r="B29" s="46" t="s">
        <v>43</v>
      </c>
      <c r="C29" s="47">
        <v>500000</v>
      </c>
      <c r="D29" s="48">
        <v>3400</v>
      </c>
      <c r="E29" s="48">
        <v>20000</v>
      </c>
      <c r="F29" s="52">
        <v>20000</v>
      </c>
      <c r="G29" s="48">
        <v>20000</v>
      </c>
      <c r="H29" s="48">
        <v>21500</v>
      </c>
      <c r="I29" s="48">
        <v>3200</v>
      </c>
      <c r="J29" s="52">
        <v>32000</v>
      </c>
      <c r="K29" s="52">
        <v>175000</v>
      </c>
      <c r="L29" s="52">
        <v>114900</v>
      </c>
      <c r="M29" s="52">
        <v>90000</v>
      </c>
      <c r="N29" s="52"/>
      <c r="O29" s="52"/>
      <c r="P29" s="49">
        <f>SUM(D29:O29)</f>
        <v>500000</v>
      </c>
      <c r="Q29" s="31">
        <f t="shared" si="1"/>
        <v>0</v>
      </c>
    </row>
    <row r="30" spans="1:17" ht="16.350000000000001" customHeight="1" x14ac:dyDescent="0.25">
      <c r="A30" s="45">
        <v>2220</v>
      </c>
      <c r="B30" s="46" t="s">
        <v>44</v>
      </c>
      <c r="C30" s="47">
        <v>150000</v>
      </c>
      <c r="D30" s="48"/>
      <c r="E30" s="48">
        <v>4000</v>
      </c>
      <c r="F30" s="52"/>
      <c r="G30" s="48">
        <v>5000</v>
      </c>
      <c r="H30" s="48"/>
      <c r="I30" s="48"/>
      <c r="J30" s="52">
        <v>5000</v>
      </c>
      <c r="K30" s="52">
        <v>18000</v>
      </c>
      <c r="L30" s="52">
        <v>32000</v>
      </c>
      <c r="M30" s="52">
        <v>36000</v>
      </c>
      <c r="N30" s="52">
        <v>24400</v>
      </c>
      <c r="O30" s="52">
        <v>25600</v>
      </c>
      <c r="P30" s="49">
        <f>SUM(D30:O30)</f>
        <v>150000</v>
      </c>
      <c r="Q30" s="31">
        <f t="shared" si="1"/>
        <v>0</v>
      </c>
    </row>
    <row r="31" spans="1:17" ht="16.350000000000001" customHeight="1" x14ac:dyDescent="0.25">
      <c r="A31" s="45">
        <v>2230</v>
      </c>
      <c r="B31" s="46" t="s">
        <v>45</v>
      </c>
      <c r="C31" s="47">
        <v>1920000</v>
      </c>
      <c r="D31" s="48">
        <v>130000</v>
      </c>
      <c r="E31" s="48">
        <v>150000</v>
      </c>
      <c r="F31" s="52">
        <v>180000</v>
      </c>
      <c r="G31" s="48">
        <v>180000</v>
      </c>
      <c r="H31" s="48">
        <v>180000</v>
      </c>
      <c r="I31" s="48">
        <v>120000</v>
      </c>
      <c r="J31" s="48">
        <v>120000</v>
      </c>
      <c r="K31" s="48">
        <v>130000</v>
      </c>
      <c r="L31" s="52">
        <v>190000</v>
      </c>
      <c r="M31" s="52">
        <v>170000</v>
      </c>
      <c r="N31" s="52">
        <v>190000</v>
      </c>
      <c r="O31" s="52">
        <v>180000</v>
      </c>
      <c r="P31" s="49">
        <f>SUM(D31:O31)</f>
        <v>1920000</v>
      </c>
      <c r="Q31" s="31">
        <f t="shared" si="1"/>
        <v>0</v>
      </c>
    </row>
    <row r="32" spans="1:17" ht="16.350000000000001" customHeight="1" x14ac:dyDescent="0.25">
      <c r="A32" s="45">
        <v>2240</v>
      </c>
      <c r="B32" s="46" t="s">
        <v>46</v>
      </c>
      <c r="C32" s="47">
        <v>560000</v>
      </c>
      <c r="D32" s="48">
        <v>34000</v>
      </c>
      <c r="E32" s="48">
        <v>47000</v>
      </c>
      <c r="F32" s="52">
        <v>45000</v>
      </c>
      <c r="G32" s="48">
        <v>42000</v>
      </c>
      <c r="H32" s="48">
        <v>52000</v>
      </c>
      <c r="I32" s="48">
        <v>52000</v>
      </c>
      <c r="J32" s="52">
        <v>53000</v>
      </c>
      <c r="K32" s="52">
        <v>53000</v>
      </c>
      <c r="L32" s="52">
        <v>62000</v>
      </c>
      <c r="M32" s="52">
        <v>40000</v>
      </c>
      <c r="N32" s="52">
        <v>80000</v>
      </c>
      <c r="O32" s="52"/>
      <c r="P32" s="49">
        <f>SUM(D32:O32)</f>
        <v>560000</v>
      </c>
      <c r="Q32" s="31">
        <f t="shared" si="1"/>
        <v>0</v>
      </c>
    </row>
    <row r="33" spans="1:17" ht="16.350000000000001" customHeight="1" x14ac:dyDescent="0.25">
      <c r="A33" s="45">
        <v>2250</v>
      </c>
      <c r="B33" s="46" t="s">
        <v>47</v>
      </c>
      <c r="C33" s="47">
        <v>30000</v>
      </c>
      <c r="D33" s="48"/>
      <c r="E33" s="48">
        <v>5000</v>
      </c>
      <c r="F33" s="52">
        <v>1600</v>
      </c>
      <c r="G33" s="48">
        <v>2500</v>
      </c>
      <c r="H33" s="48"/>
      <c r="I33" s="48"/>
      <c r="J33" s="48">
        <v>2900</v>
      </c>
      <c r="K33" s="48">
        <v>4800</v>
      </c>
      <c r="L33" s="52">
        <v>4000</v>
      </c>
      <c r="M33" s="52">
        <v>6500</v>
      </c>
      <c r="N33" s="52">
        <v>2700</v>
      </c>
      <c r="O33" s="52"/>
      <c r="P33" s="49">
        <f>SUM(D33:O33)</f>
        <v>30000</v>
      </c>
      <c r="Q33" s="31">
        <f t="shared" si="1"/>
        <v>0</v>
      </c>
    </row>
    <row r="34" spans="1:17" ht="16.350000000000001" customHeight="1" x14ac:dyDescent="0.25">
      <c r="A34" s="45">
        <v>2260</v>
      </c>
      <c r="B34" s="46" t="s">
        <v>48</v>
      </c>
      <c r="C34" s="47">
        <f>SUM(D34:O34)</f>
        <v>0</v>
      </c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4"/>
      <c r="Q34" s="31">
        <f t="shared" si="1"/>
        <v>0</v>
      </c>
    </row>
    <row r="35" spans="1:17" ht="15.75" customHeight="1" x14ac:dyDescent="0.25">
      <c r="A35" s="36">
        <v>2270</v>
      </c>
      <c r="B35" s="37" t="s">
        <v>49</v>
      </c>
      <c r="C35" s="38">
        <f t="shared" ref="C35:P35" si="7">SUM(C36:C41)</f>
        <v>1649600</v>
      </c>
      <c r="D35" s="38">
        <f t="shared" si="7"/>
        <v>217000</v>
      </c>
      <c r="E35" s="38">
        <f t="shared" si="7"/>
        <v>217000</v>
      </c>
      <c r="F35" s="38">
        <f t="shared" si="7"/>
        <v>217000</v>
      </c>
      <c r="G35" s="38">
        <f t="shared" si="7"/>
        <v>113800</v>
      </c>
      <c r="H35" s="38">
        <f t="shared" si="7"/>
        <v>56400</v>
      </c>
      <c r="I35" s="38">
        <f t="shared" si="7"/>
        <v>56400</v>
      </c>
      <c r="J35" s="38">
        <f t="shared" si="7"/>
        <v>56400</v>
      </c>
      <c r="K35" s="38">
        <f t="shared" si="7"/>
        <v>56400</v>
      </c>
      <c r="L35" s="38">
        <f t="shared" si="7"/>
        <v>63500</v>
      </c>
      <c r="M35" s="38">
        <f t="shared" si="7"/>
        <v>140100</v>
      </c>
      <c r="N35" s="38">
        <f t="shared" si="7"/>
        <v>217000</v>
      </c>
      <c r="O35" s="38">
        <f t="shared" si="7"/>
        <v>238600</v>
      </c>
      <c r="P35" s="35">
        <f t="shared" si="7"/>
        <v>1649600</v>
      </c>
      <c r="Q35" s="31">
        <f t="shared" si="1"/>
        <v>0</v>
      </c>
    </row>
    <row r="36" spans="1:17" ht="16.350000000000001" customHeight="1" x14ac:dyDescent="0.25">
      <c r="A36" s="45">
        <v>2271</v>
      </c>
      <c r="B36" s="46" t="s">
        <v>50</v>
      </c>
      <c r="C36" s="47">
        <f>SUM(D36:O36)</f>
        <v>0</v>
      </c>
      <c r="D36" s="48"/>
      <c r="E36" s="48"/>
      <c r="F36" s="52"/>
      <c r="G36" s="48"/>
      <c r="H36" s="48"/>
      <c r="I36" s="48"/>
      <c r="J36" s="52"/>
      <c r="K36" s="52"/>
      <c r="L36" s="52"/>
      <c r="M36" s="52"/>
      <c r="N36" s="52"/>
      <c r="O36" s="52"/>
      <c r="P36" s="49">
        <f>SUM(D36:O36)</f>
        <v>0</v>
      </c>
      <c r="Q36" s="31">
        <f t="shared" si="1"/>
        <v>0</v>
      </c>
    </row>
    <row r="37" spans="1:17" ht="16.350000000000001" customHeight="1" x14ac:dyDescent="0.25">
      <c r="A37" s="45">
        <v>2272</v>
      </c>
      <c r="B37" s="46" t="s">
        <v>51</v>
      </c>
      <c r="C37" s="47">
        <f>SUM(D37:O37)</f>
        <v>0</v>
      </c>
      <c r="D37" s="48"/>
      <c r="E37" s="48"/>
      <c r="F37" s="52"/>
      <c r="G37" s="48"/>
      <c r="H37" s="48"/>
      <c r="I37" s="48"/>
      <c r="J37" s="52"/>
      <c r="K37" s="52"/>
      <c r="L37" s="52"/>
      <c r="M37" s="52"/>
      <c r="N37" s="52"/>
      <c r="O37" s="52"/>
      <c r="P37" s="49">
        <f>SUM(D37:O37)</f>
        <v>0</v>
      </c>
      <c r="Q37" s="31">
        <f t="shared" si="1"/>
        <v>0</v>
      </c>
    </row>
    <row r="38" spans="1:17" ht="16.350000000000001" customHeight="1" x14ac:dyDescent="0.25">
      <c r="A38" s="45">
        <v>2273</v>
      </c>
      <c r="B38" s="46" t="s">
        <v>52</v>
      </c>
      <c r="C38" s="47">
        <v>726800</v>
      </c>
      <c r="D38" s="48">
        <v>63200</v>
      </c>
      <c r="E38" s="48">
        <v>63200</v>
      </c>
      <c r="F38" s="48">
        <v>63200</v>
      </c>
      <c r="G38" s="48">
        <v>60000</v>
      </c>
      <c r="H38" s="48">
        <v>56100</v>
      </c>
      <c r="I38" s="48">
        <v>56100</v>
      </c>
      <c r="J38" s="48">
        <v>56100</v>
      </c>
      <c r="K38" s="48">
        <v>56100</v>
      </c>
      <c r="L38" s="48">
        <v>63200</v>
      </c>
      <c r="M38" s="52">
        <v>63200</v>
      </c>
      <c r="N38" s="52">
        <v>63200</v>
      </c>
      <c r="O38" s="52">
        <v>63200</v>
      </c>
      <c r="P38" s="49">
        <f>SUM(D38:O38)</f>
        <v>726800</v>
      </c>
      <c r="Q38" s="31">
        <f t="shared" si="1"/>
        <v>0</v>
      </c>
    </row>
    <row r="39" spans="1:17" ht="16.350000000000001" customHeight="1" x14ac:dyDescent="0.25">
      <c r="A39" s="45">
        <v>2274</v>
      </c>
      <c r="B39" s="46" t="s">
        <v>53</v>
      </c>
      <c r="C39" s="47">
        <v>922800</v>
      </c>
      <c r="D39" s="48">
        <v>153800</v>
      </c>
      <c r="E39" s="48">
        <v>153800</v>
      </c>
      <c r="F39" s="48">
        <v>153800</v>
      </c>
      <c r="G39" s="48">
        <v>53800</v>
      </c>
      <c r="H39" s="48">
        <v>300</v>
      </c>
      <c r="I39" s="48">
        <v>300</v>
      </c>
      <c r="J39" s="48">
        <v>300</v>
      </c>
      <c r="K39" s="48">
        <v>300</v>
      </c>
      <c r="L39" s="48">
        <v>300</v>
      </c>
      <c r="M39" s="52">
        <v>76900</v>
      </c>
      <c r="N39" s="52">
        <v>153800</v>
      </c>
      <c r="O39" s="52">
        <v>175400</v>
      </c>
      <c r="P39" s="49">
        <f>SUM(D39:O39)</f>
        <v>922800</v>
      </c>
      <c r="Q39" s="31">
        <f t="shared" si="1"/>
        <v>0</v>
      </c>
    </row>
    <row r="40" spans="1:17" ht="16.350000000000001" customHeight="1" x14ac:dyDescent="0.25">
      <c r="A40" s="45">
        <v>2275</v>
      </c>
      <c r="B40" s="46" t="s">
        <v>54</v>
      </c>
      <c r="C40" s="47">
        <f>SUM(D40:O40)</f>
        <v>0</v>
      </c>
      <c r="D40" s="48"/>
      <c r="E40" s="48"/>
      <c r="F40" s="48"/>
      <c r="G40" s="48"/>
      <c r="H40" s="48"/>
      <c r="I40" s="48"/>
      <c r="J40" s="48"/>
      <c r="K40" s="52"/>
      <c r="L40" s="52"/>
      <c r="M40" s="52"/>
      <c r="N40" s="52"/>
      <c r="O40" s="52"/>
      <c r="P40" s="49">
        <f>SUM(D40:O40)</f>
        <v>0</v>
      </c>
      <c r="Q40" s="31">
        <f t="shared" si="1"/>
        <v>0</v>
      </c>
    </row>
    <row r="41" spans="1:17" ht="16.350000000000001" hidden="1" customHeight="1" x14ac:dyDescent="0.25">
      <c r="A41" s="45">
        <v>2276</v>
      </c>
      <c r="B41" s="46" t="s">
        <v>55</v>
      </c>
      <c r="C41" s="47">
        <f>SUM(D41:O41)</f>
        <v>0</v>
      </c>
      <c r="D41" s="55"/>
      <c r="E41" s="55"/>
      <c r="F41" s="56"/>
      <c r="G41" s="55"/>
      <c r="H41" s="55"/>
      <c r="I41" s="55"/>
      <c r="J41" s="56"/>
      <c r="K41" s="56"/>
      <c r="L41" s="56"/>
      <c r="M41" s="56"/>
      <c r="N41" s="56"/>
      <c r="O41" s="56"/>
      <c r="P41" s="54"/>
      <c r="Q41" s="31">
        <f t="shared" si="1"/>
        <v>0</v>
      </c>
    </row>
    <row r="42" spans="1:17" ht="25.35" customHeight="1" x14ac:dyDescent="0.25">
      <c r="A42" s="36">
        <v>2280</v>
      </c>
      <c r="B42" s="37" t="s">
        <v>56</v>
      </c>
      <c r="C42" s="38">
        <f t="shared" ref="C42:P42" si="8">SUM(C43:C44)</f>
        <v>220000</v>
      </c>
      <c r="D42" s="38">
        <f t="shared" si="8"/>
        <v>0</v>
      </c>
      <c r="E42" s="38">
        <f t="shared" si="8"/>
        <v>0</v>
      </c>
      <c r="F42" s="38">
        <f t="shared" si="8"/>
        <v>0</v>
      </c>
      <c r="G42" s="38">
        <f t="shared" si="8"/>
        <v>0</v>
      </c>
      <c r="H42" s="38">
        <f t="shared" si="8"/>
        <v>0</v>
      </c>
      <c r="I42" s="38">
        <f t="shared" si="8"/>
        <v>85000</v>
      </c>
      <c r="J42" s="38">
        <f t="shared" si="8"/>
        <v>135000</v>
      </c>
      <c r="K42" s="38">
        <f t="shared" si="8"/>
        <v>0</v>
      </c>
      <c r="L42" s="38">
        <f t="shared" si="8"/>
        <v>0</v>
      </c>
      <c r="M42" s="38">
        <f t="shared" si="8"/>
        <v>0</v>
      </c>
      <c r="N42" s="38">
        <f t="shared" si="8"/>
        <v>0</v>
      </c>
      <c r="O42" s="38">
        <f t="shared" si="8"/>
        <v>0</v>
      </c>
      <c r="P42" s="35">
        <f t="shared" si="8"/>
        <v>220000</v>
      </c>
      <c r="Q42" s="31">
        <f t="shared" si="1"/>
        <v>0</v>
      </c>
    </row>
    <row r="43" spans="1:17" ht="25.35" hidden="1" customHeight="1" x14ac:dyDescent="0.25">
      <c r="A43" s="45">
        <v>2281</v>
      </c>
      <c r="B43" s="46" t="s">
        <v>57</v>
      </c>
      <c r="C43" s="47">
        <f>SUM(D43:O43)</f>
        <v>0</v>
      </c>
      <c r="D43" s="55"/>
      <c r="E43" s="55"/>
      <c r="F43" s="57"/>
      <c r="G43" s="55"/>
      <c r="H43" s="55"/>
      <c r="I43" s="55"/>
      <c r="J43" s="57"/>
      <c r="K43" s="57"/>
      <c r="L43" s="57"/>
      <c r="M43" s="57"/>
      <c r="N43" s="57"/>
      <c r="O43" s="57"/>
      <c r="P43" s="54"/>
      <c r="Q43" s="31">
        <f t="shared" si="1"/>
        <v>0</v>
      </c>
    </row>
    <row r="44" spans="1:17" ht="24.75" customHeight="1" x14ac:dyDescent="0.25">
      <c r="A44" s="45">
        <v>2282</v>
      </c>
      <c r="B44" s="46" t="s">
        <v>58</v>
      </c>
      <c r="C44" s="47">
        <v>220000</v>
      </c>
      <c r="D44" s="55"/>
      <c r="E44" s="55"/>
      <c r="F44" s="57"/>
      <c r="G44" s="55"/>
      <c r="H44" s="55"/>
      <c r="I44" s="55">
        <v>85000</v>
      </c>
      <c r="J44" s="57">
        <v>135000</v>
      </c>
      <c r="K44" s="57"/>
      <c r="L44" s="57"/>
      <c r="M44" s="57"/>
      <c r="N44" s="57"/>
      <c r="O44" s="57"/>
      <c r="P44" s="49">
        <f>SUM(D44:O44)</f>
        <v>220000</v>
      </c>
      <c r="Q44" s="31">
        <f t="shared" si="1"/>
        <v>0</v>
      </c>
    </row>
    <row r="45" spans="1:17" ht="15.75" hidden="1" customHeight="1" x14ac:dyDescent="0.25">
      <c r="A45" s="32">
        <v>2400</v>
      </c>
      <c r="B45" s="33" t="s">
        <v>59</v>
      </c>
      <c r="C45" s="34">
        <f t="shared" ref="C45:O45" si="9">SUM(C46:C47)</f>
        <v>0</v>
      </c>
      <c r="D45" s="34">
        <f t="shared" si="9"/>
        <v>0</v>
      </c>
      <c r="E45" s="34">
        <f t="shared" si="9"/>
        <v>0</v>
      </c>
      <c r="F45" s="34">
        <f t="shared" si="9"/>
        <v>0</v>
      </c>
      <c r="G45" s="34">
        <f t="shared" si="9"/>
        <v>0</v>
      </c>
      <c r="H45" s="34">
        <f t="shared" si="9"/>
        <v>0</v>
      </c>
      <c r="I45" s="34">
        <f t="shared" si="9"/>
        <v>0</v>
      </c>
      <c r="J45" s="34">
        <f t="shared" si="9"/>
        <v>0</v>
      </c>
      <c r="K45" s="34">
        <f t="shared" si="9"/>
        <v>0</v>
      </c>
      <c r="L45" s="34">
        <f t="shared" si="9"/>
        <v>0</v>
      </c>
      <c r="M45" s="34">
        <f t="shared" si="9"/>
        <v>0</v>
      </c>
      <c r="N45" s="34">
        <f t="shared" si="9"/>
        <v>0</v>
      </c>
      <c r="O45" s="34">
        <f t="shared" si="9"/>
        <v>0</v>
      </c>
      <c r="P45" s="54"/>
      <c r="Q45" s="31">
        <f t="shared" si="1"/>
        <v>0</v>
      </c>
    </row>
    <row r="46" spans="1:17" ht="16.350000000000001" hidden="1" customHeight="1" x14ac:dyDescent="0.25">
      <c r="A46" s="45">
        <v>2410</v>
      </c>
      <c r="B46" s="46" t="s">
        <v>60</v>
      </c>
      <c r="C46" s="47">
        <f>SUM(D46:O46)</f>
        <v>0</v>
      </c>
      <c r="D46" s="55"/>
      <c r="E46" s="55"/>
      <c r="F46" s="56"/>
      <c r="G46" s="55"/>
      <c r="H46" s="55"/>
      <c r="I46" s="55"/>
      <c r="J46" s="56"/>
      <c r="K46" s="56"/>
      <c r="L46" s="57"/>
      <c r="M46" s="57"/>
      <c r="N46" s="57"/>
      <c r="O46" s="57"/>
      <c r="P46" s="54"/>
      <c r="Q46" s="31">
        <f t="shared" si="1"/>
        <v>0</v>
      </c>
    </row>
    <row r="47" spans="1:17" ht="16.350000000000001" hidden="1" customHeight="1" x14ac:dyDescent="0.25">
      <c r="A47" s="45">
        <v>2420</v>
      </c>
      <c r="B47" s="46" t="s">
        <v>61</v>
      </c>
      <c r="C47" s="47">
        <f>SUM(D47:O47)</f>
        <v>0</v>
      </c>
      <c r="D47" s="55"/>
      <c r="E47" s="55"/>
      <c r="F47" s="56"/>
      <c r="G47" s="55"/>
      <c r="H47" s="55"/>
      <c r="I47" s="55"/>
      <c r="J47" s="56"/>
      <c r="K47" s="56"/>
      <c r="L47" s="57"/>
      <c r="M47" s="57"/>
      <c r="N47" s="57"/>
      <c r="O47" s="57"/>
      <c r="P47" s="54"/>
      <c r="Q47" s="31">
        <f t="shared" si="1"/>
        <v>0</v>
      </c>
    </row>
    <row r="48" spans="1:17" ht="15.75" hidden="1" customHeight="1" x14ac:dyDescent="0.25">
      <c r="A48" s="32">
        <v>2600</v>
      </c>
      <c r="B48" s="33" t="s">
        <v>62</v>
      </c>
      <c r="C48" s="34">
        <f t="shared" ref="C48:O48" si="10">SUM(C49:C51)</f>
        <v>0</v>
      </c>
      <c r="D48" s="34">
        <f t="shared" si="10"/>
        <v>0</v>
      </c>
      <c r="E48" s="34">
        <f t="shared" si="10"/>
        <v>0</v>
      </c>
      <c r="F48" s="34">
        <f t="shared" si="10"/>
        <v>0</v>
      </c>
      <c r="G48" s="34">
        <f t="shared" si="10"/>
        <v>0</v>
      </c>
      <c r="H48" s="34">
        <f t="shared" si="10"/>
        <v>0</v>
      </c>
      <c r="I48" s="34">
        <f t="shared" si="10"/>
        <v>0</v>
      </c>
      <c r="J48" s="34">
        <f t="shared" si="10"/>
        <v>0</v>
      </c>
      <c r="K48" s="34">
        <f t="shared" si="10"/>
        <v>0</v>
      </c>
      <c r="L48" s="34">
        <f t="shared" si="10"/>
        <v>0</v>
      </c>
      <c r="M48" s="34">
        <f t="shared" si="10"/>
        <v>0</v>
      </c>
      <c r="N48" s="34">
        <f t="shared" si="10"/>
        <v>0</v>
      </c>
      <c r="O48" s="34">
        <f t="shared" si="10"/>
        <v>0</v>
      </c>
      <c r="P48" s="54"/>
      <c r="Q48" s="31">
        <f t="shared" si="1"/>
        <v>0</v>
      </c>
    </row>
    <row r="49" spans="1:17" ht="25.35" hidden="1" customHeight="1" x14ac:dyDescent="0.25">
      <c r="A49" s="45">
        <v>2610</v>
      </c>
      <c r="B49" s="46" t="s">
        <v>63</v>
      </c>
      <c r="C49" s="47">
        <f>SUM(D49:O49)</f>
        <v>0</v>
      </c>
      <c r="D49" s="55"/>
      <c r="E49" s="55"/>
      <c r="F49" s="57"/>
      <c r="G49" s="55"/>
      <c r="H49" s="55"/>
      <c r="I49" s="55"/>
      <c r="J49" s="57"/>
      <c r="K49" s="57"/>
      <c r="L49" s="57"/>
      <c r="M49" s="57"/>
      <c r="N49" s="57"/>
      <c r="O49" s="57"/>
      <c r="P49" s="54"/>
      <c r="Q49" s="31">
        <f t="shared" si="1"/>
        <v>0</v>
      </c>
    </row>
    <row r="50" spans="1:17" ht="16.350000000000001" hidden="1" customHeight="1" x14ac:dyDescent="0.25">
      <c r="A50" s="45">
        <v>2620</v>
      </c>
      <c r="B50" s="46" t="s">
        <v>64</v>
      </c>
      <c r="C50" s="47">
        <f>SUM(D50:O50)</f>
        <v>0</v>
      </c>
      <c r="D50" s="55"/>
      <c r="E50" s="55"/>
      <c r="F50" s="57"/>
      <c r="G50" s="55"/>
      <c r="H50" s="55"/>
      <c r="I50" s="55"/>
      <c r="J50" s="57"/>
      <c r="K50" s="57"/>
      <c r="L50" s="57"/>
      <c r="M50" s="57"/>
      <c r="N50" s="57"/>
      <c r="O50" s="57"/>
      <c r="P50" s="54"/>
      <c r="Q50" s="31">
        <f t="shared" si="1"/>
        <v>0</v>
      </c>
    </row>
    <row r="51" spans="1:17" ht="1.5" hidden="1" customHeight="1" x14ac:dyDescent="0.25">
      <c r="A51" s="45">
        <v>2630</v>
      </c>
      <c r="B51" s="46" t="s">
        <v>65</v>
      </c>
      <c r="C51" s="47">
        <f>SUM(D51:O51)</f>
        <v>0</v>
      </c>
      <c r="D51" s="55"/>
      <c r="E51" s="55"/>
      <c r="F51" s="57"/>
      <c r="G51" s="55"/>
      <c r="H51" s="55"/>
      <c r="I51" s="55"/>
      <c r="J51" s="57"/>
      <c r="K51" s="57"/>
      <c r="L51" s="57"/>
      <c r="M51" s="57"/>
      <c r="N51" s="57"/>
      <c r="O51" s="57"/>
      <c r="P51" s="54"/>
      <c r="Q51" s="31">
        <f t="shared" si="1"/>
        <v>0</v>
      </c>
    </row>
    <row r="52" spans="1:17" ht="15.75" customHeight="1" x14ac:dyDescent="0.25">
      <c r="A52" s="32">
        <v>2700</v>
      </c>
      <c r="B52" s="33" t="s">
        <v>66</v>
      </c>
      <c r="C52" s="34">
        <f t="shared" ref="C52:P52" si="11">SUM(C53:C55)</f>
        <v>10000</v>
      </c>
      <c r="D52" s="34">
        <f t="shared" si="11"/>
        <v>0</v>
      </c>
      <c r="E52" s="34">
        <f t="shared" si="11"/>
        <v>0</v>
      </c>
      <c r="F52" s="34">
        <f t="shared" si="11"/>
        <v>0</v>
      </c>
      <c r="G52" s="34">
        <f t="shared" si="11"/>
        <v>0</v>
      </c>
      <c r="H52" s="34">
        <f t="shared" si="11"/>
        <v>0</v>
      </c>
      <c r="I52" s="34">
        <f t="shared" si="11"/>
        <v>0</v>
      </c>
      <c r="J52" s="34">
        <f t="shared" si="11"/>
        <v>0</v>
      </c>
      <c r="K52" s="34">
        <f t="shared" si="11"/>
        <v>10000</v>
      </c>
      <c r="L52" s="34">
        <f t="shared" si="11"/>
        <v>0</v>
      </c>
      <c r="M52" s="34">
        <f t="shared" si="11"/>
        <v>0</v>
      </c>
      <c r="N52" s="34">
        <f t="shared" si="11"/>
        <v>0</v>
      </c>
      <c r="O52" s="34">
        <f t="shared" si="11"/>
        <v>0</v>
      </c>
      <c r="P52" s="35">
        <f t="shared" si="11"/>
        <v>10000</v>
      </c>
      <c r="Q52" s="31">
        <f t="shared" si="1"/>
        <v>0</v>
      </c>
    </row>
    <row r="53" spans="1:17" ht="16.350000000000001" hidden="1" customHeight="1" x14ac:dyDescent="0.25">
      <c r="A53" s="45">
        <v>2710</v>
      </c>
      <c r="B53" s="46" t="s">
        <v>67</v>
      </c>
      <c r="C53" s="47">
        <f>SUM(D53:O53)</f>
        <v>0</v>
      </c>
      <c r="D53" s="55"/>
      <c r="E53" s="55"/>
      <c r="F53" s="56"/>
      <c r="G53" s="55"/>
      <c r="H53" s="55"/>
      <c r="I53" s="55"/>
      <c r="J53" s="56"/>
      <c r="K53" s="57"/>
      <c r="L53" s="57"/>
      <c r="M53" s="57"/>
      <c r="N53" s="57"/>
      <c r="O53" s="57"/>
      <c r="P53" s="54"/>
      <c r="Q53" s="31">
        <f t="shared" si="1"/>
        <v>0</v>
      </c>
    </row>
    <row r="54" spans="1:17" ht="14.25" customHeight="1" x14ac:dyDescent="0.25">
      <c r="A54" s="45">
        <v>2720</v>
      </c>
      <c r="B54" s="46" t="s">
        <v>68</v>
      </c>
      <c r="C54" s="47">
        <f>SUM(D54:O54)</f>
        <v>0</v>
      </c>
      <c r="D54" s="55"/>
      <c r="E54" s="55"/>
      <c r="F54" s="56"/>
      <c r="G54" s="55"/>
      <c r="H54" s="55"/>
      <c r="I54" s="55"/>
      <c r="J54" s="56"/>
      <c r="K54" s="57"/>
      <c r="L54" s="57"/>
      <c r="M54" s="57"/>
      <c r="N54" s="57"/>
      <c r="O54" s="57"/>
      <c r="P54" s="49">
        <f>SUM(D54:O54)</f>
        <v>0</v>
      </c>
      <c r="Q54" s="31">
        <f t="shared" si="1"/>
        <v>0</v>
      </c>
    </row>
    <row r="55" spans="1:17" ht="14.25" customHeight="1" x14ac:dyDescent="0.25">
      <c r="A55" s="45">
        <v>2730</v>
      </c>
      <c r="B55" s="46" t="s">
        <v>69</v>
      </c>
      <c r="C55" s="47">
        <v>10000</v>
      </c>
      <c r="D55" s="55"/>
      <c r="E55" s="55"/>
      <c r="F55" s="56"/>
      <c r="G55" s="55"/>
      <c r="H55" s="55"/>
      <c r="I55" s="55"/>
      <c r="J55" s="56"/>
      <c r="K55" s="57">
        <v>10000</v>
      </c>
      <c r="L55" s="57"/>
      <c r="M55" s="57"/>
      <c r="N55" s="57"/>
      <c r="O55" s="57"/>
      <c r="P55" s="49">
        <f>SUM(D55:O55)</f>
        <v>10000</v>
      </c>
      <c r="Q55" s="31">
        <f t="shared" si="1"/>
        <v>0</v>
      </c>
    </row>
    <row r="56" spans="1:17" ht="16.350000000000001" customHeight="1" x14ac:dyDescent="0.25">
      <c r="A56" s="58">
        <v>2800</v>
      </c>
      <c r="B56" s="59" t="s">
        <v>70</v>
      </c>
      <c r="C56" s="47">
        <v>5000</v>
      </c>
      <c r="D56" s="55"/>
      <c r="E56" s="55"/>
      <c r="F56" s="56">
        <v>5000</v>
      </c>
      <c r="G56" s="55"/>
      <c r="H56" s="55"/>
      <c r="I56" s="55"/>
      <c r="J56" s="56"/>
      <c r="K56" s="57"/>
      <c r="L56" s="57"/>
      <c r="M56" s="57"/>
      <c r="N56" s="57"/>
      <c r="O56" s="57"/>
      <c r="P56" s="49">
        <f>SUM(D56:O56)</f>
        <v>5000</v>
      </c>
      <c r="Q56" s="31">
        <f t="shared" si="1"/>
        <v>0</v>
      </c>
    </row>
    <row r="57" spans="1:17" ht="15.75" customHeight="1" x14ac:dyDescent="0.25">
      <c r="A57" s="32">
        <v>3000</v>
      </c>
      <c r="B57" s="33" t="s">
        <v>71</v>
      </c>
      <c r="C57" s="34">
        <f t="shared" ref="C57:P57" si="12">C58+C72</f>
        <v>25000</v>
      </c>
      <c r="D57" s="34">
        <f t="shared" si="12"/>
        <v>0</v>
      </c>
      <c r="E57" s="34">
        <f t="shared" si="12"/>
        <v>0</v>
      </c>
      <c r="F57" s="34">
        <f t="shared" si="12"/>
        <v>0</v>
      </c>
      <c r="G57" s="34">
        <f t="shared" si="12"/>
        <v>25000</v>
      </c>
      <c r="H57" s="34">
        <f t="shared" si="12"/>
        <v>0</v>
      </c>
      <c r="I57" s="34">
        <f t="shared" si="12"/>
        <v>0</v>
      </c>
      <c r="J57" s="34">
        <f t="shared" si="12"/>
        <v>0</v>
      </c>
      <c r="K57" s="34">
        <f t="shared" si="12"/>
        <v>0</v>
      </c>
      <c r="L57" s="34">
        <f t="shared" si="12"/>
        <v>0</v>
      </c>
      <c r="M57" s="34">
        <f t="shared" si="12"/>
        <v>0</v>
      </c>
      <c r="N57" s="34">
        <f t="shared" si="12"/>
        <v>0</v>
      </c>
      <c r="O57" s="34">
        <f t="shared" si="12"/>
        <v>0</v>
      </c>
      <c r="P57" s="35">
        <f t="shared" si="12"/>
        <v>25000</v>
      </c>
      <c r="Q57" s="31">
        <f t="shared" si="1"/>
        <v>0</v>
      </c>
    </row>
    <row r="58" spans="1:17" ht="15.75" customHeight="1" x14ac:dyDescent="0.25">
      <c r="A58" s="32">
        <v>3100</v>
      </c>
      <c r="B58" s="33" t="s">
        <v>72</v>
      </c>
      <c r="C58" s="34">
        <f t="shared" ref="C58:P58" si="13">C59+C60+C63+C66+C70+C71</f>
        <v>25000</v>
      </c>
      <c r="D58" s="34">
        <f t="shared" si="13"/>
        <v>0</v>
      </c>
      <c r="E58" s="34">
        <f t="shared" si="13"/>
        <v>0</v>
      </c>
      <c r="F58" s="34">
        <f t="shared" si="13"/>
        <v>0</v>
      </c>
      <c r="G58" s="34">
        <f t="shared" si="13"/>
        <v>25000</v>
      </c>
      <c r="H58" s="34">
        <f t="shared" si="13"/>
        <v>0</v>
      </c>
      <c r="I58" s="34">
        <f t="shared" si="13"/>
        <v>0</v>
      </c>
      <c r="J58" s="34">
        <f t="shared" si="13"/>
        <v>0</v>
      </c>
      <c r="K58" s="34">
        <f t="shared" si="13"/>
        <v>0</v>
      </c>
      <c r="L58" s="34">
        <f t="shared" si="13"/>
        <v>0</v>
      </c>
      <c r="M58" s="34">
        <f t="shared" si="13"/>
        <v>0</v>
      </c>
      <c r="N58" s="34">
        <f t="shared" si="13"/>
        <v>0</v>
      </c>
      <c r="O58" s="34">
        <f t="shared" si="13"/>
        <v>0</v>
      </c>
      <c r="P58" s="35">
        <f t="shared" si="13"/>
        <v>25000</v>
      </c>
      <c r="Q58" s="31">
        <f t="shared" si="1"/>
        <v>0</v>
      </c>
    </row>
    <row r="59" spans="1:17" ht="25.5" customHeight="1" x14ac:dyDescent="0.25">
      <c r="A59" s="45">
        <v>3110</v>
      </c>
      <c r="B59" s="46" t="s">
        <v>73</v>
      </c>
      <c r="C59" s="47">
        <v>25000</v>
      </c>
      <c r="D59" s="55"/>
      <c r="E59" s="55"/>
      <c r="F59" s="55"/>
      <c r="G59" s="55">
        <v>25000</v>
      </c>
      <c r="H59" s="55"/>
      <c r="I59" s="55"/>
      <c r="J59" s="55"/>
      <c r="K59" s="55"/>
      <c r="L59" s="55"/>
      <c r="M59" s="55"/>
      <c r="N59" s="55"/>
      <c r="O59" s="55"/>
      <c r="P59" s="49">
        <f>SUM(D59:O59)</f>
        <v>25000</v>
      </c>
      <c r="Q59" s="31">
        <f t="shared" si="1"/>
        <v>0</v>
      </c>
    </row>
    <row r="60" spans="1:17" ht="15.75" hidden="1" customHeight="1" x14ac:dyDescent="0.25">
      <c r="A60" s="36">
        <v>3120</v>
      </c>
      <c r="B60" s="37" t="s">
        <v>74</v>
      </c>
      <c r="C60" s="38">
        <f t="shared" ref="C60:O60" si="14">SUM(C61:C62)</f>
        <v>0</v>
      </c>
      <c r="D60" s="38">
        <f t="shared" si="14"/>
        <v>0</v>
      </c>
      <c r="E60" s="38">
        <f t="shared" si="14"/>
        <v>0</v>
      </c>
      <c r="F60" s="38">
        <f t="shared" si="14"/>
        <v>0</v>
      </c>
      <c r="G60" s="38">
        <f t="shared" si="14"/>
        <v>0</v>
      </c>
      <c r="H60" s="38">
        <f t="shared" si="14"/>
        <v>0</v>
      </c>
      <c r="I60" s="38">
        <f t="shared" si="14"/>
        <v>0</v>
      </c>
      <c r="J60" s="38">
        <f t="shared" si="14"/>
        <v>0</v>
      </c>
      <c r="K60" s="38">
        <f t="shared" si="14"/>
        <v>0</v>
      </c>
      <c r="L60" s="38">
        <f t="shared" si="14"/>
        <v>0</v>
      </c>
      <c r="M60" s="38">
        <f t="shared" si="14"/>
        <v>0</v>
      </c>
      <c r="N60" s="38">
        <f t="shared" si="14"/>
        <v>0</v>
      </c>
      <c r="O60" s="38">
        <f t="shared" si="14"/>
        <v>0</v>
      </c>
      <c r="P60" s="54"/>
      <c r="Q60" s="31">
        <f t="shared" si="1"/>
        <v>0</v>
      </c>
    </row>
    <row r="61" spans="1:17" ht="16.350000000000001" hidden="1" customHeight="1" x14ac:dyDescent="0.25">
      <c r="A61" s="45">
        <v>3121</v>
      </c>
      <c r="B61" s="46" t="s">
        <v>75</v>
      </c>
      <c r="C61" s="47">
        <f>SUM(D61:O61)</f>
        <v>0</v>
      </c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4"/>
      <c r="Q61" s="31">
        <f t="shared" si="1"/>
        <v>0</v>
      </c>
    </row>
    <row r="62" spans="1:17" ht="16.350000000000001" hidden="1" customHeight="1" x14ac:dyDescent="0.25">
      <c r="A62" s="45">
        <v>3122</v>
      </c>
      <c r="B62" s="46" t="s">
        <v>76</v>
      </c>
      <c r="C62" s="47">
        <f>SUM(D62:O62)</f>
        <v>0</v>
      </c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4"/>
      <c r="Q62" s="31">
        <f t="shared" si="1"/>
        <v>0</v>
      </c>
    </row>
    <row r="63" spans="1:17" ht="15.75" hidden="1" customHeight="1" x14ac:dyDescent="0.25">
      <c r="A63" s="36">
        <v>3130</v>
      </c>
      <c r="B63" s="37" t="s">
        <v>77</v>
      </c>
      <c r="C63" s="38">
        <f t="shared" ref="C63:P63" si="15">SUM(C64:C65)</f>
        <v>0</v>
      </c>
      <c r="D63" s="38">
        <f t="shared" si="15"/>
        <v>0</v>
      </c>
      <c r="E63" s="38">
        <f t="shared" si="15"/>
        <v>0</v>
      </c>
      <c r="F63" s="38">
        <f t="shared" si="15"/>
        <v>0</v>
      </c>
      <c r="G63" s="38">
        <f t="shared" si="15"/>
        <v>0</v>
      </c>
      <c r="H63" s="38">
        <f t="shared" si="15"/>
        <v>0</v>
      </c>
      <c r="I63" s="38">
        <f t="shared" si="15"/>
        <v>0</v>
      </c>
      <c r="J63" s="38">
        <f t="shared" si="15"/>
        <v>0</v>
      </c>
      <c r="K63" s="38">
        <f t="shared" si="15"/>
        <v>0</v>
      </c>
      <c r="L63" s="38">
        <f t="shared" si="15"/>
        <v>0</v>
      </c>
      <c r="M63" s="38">
        <f t="shared" si="15"/>
        <v>0</v>
      </c>
      <c r="N63" s="38">
        <f t="shared" si="15"/>
        <v>0</v>
      </c>
      <c r="O63" s="38">
        <f t="shared" si="15"/>
        <v>0</v>
      </c>
      <c r="P63" s="35">
        <f t="shared" si="15"/>
        <v>0</v>
      </c>
      <c r="Q63" s="31">
        <f t="shared" si="1"/>
        <v>0</v>
      </c>
    </row>
    <row r="64" spans="1:17" ht="16.350000000000001" hidden="1" customHeight="1" x14ac:dyDescent="0.25">
      <c r="A64" s="45">
        <v>3131</v>
      </c>
      <c r="B64" s="46" t="s">
        <v>78</v>
      </c>
      <c r="C64" s="47">
        <f>SUM(D64:O64)</f>
        <v>0</v>
      </c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4"/>
      <c r="Q64" s="31">
        <f t="shared" si="1"/>
        <v>0</v>
      </c>
    </row>
    <row r="65" spans="1:17" ht="16.350000000000001" hidden="1" customHeight="1" x14ac:dyDescent="0.25">
      <c r="A65" s="45">
        <v>3132</v>
      </c>
      <c r="B65" s="46" t="s">
        <v>79</v>
      </c>
      <c r="C65" s="47">
        <f>SUM(D65:O65)</f>
        <v>0</v>
      </c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49">
        <f>SUM(D65:O65)</f>
        <v>0</v>
      </c>
      <c r="Q65" s="31">
        <f t="shared" si="1"/>
        <v>0</v>
      </c>
    </row>
    <row r="66" spans="1:17" ht="15.75" hidden="1" customHeight="1" x14ac:dyDescent="0.25">
      <c r="A66" s="36">
        <v>3140</v>
      </c>
      <c r="B66" s="37" t="s">
        <v>80</v>
      </c>
      <c r="C66" s="38">
        <f t="shared" ref="C66:N66" si="16">SUM(C67:C69)</f>
        <v>0</v>
      </c>
      <c r="D66" s="38">
        <f t="shared" si="16"/>
        <v>0</v>
      </c>
      <c r="E66" s="38">
        <f t="shared" si="16"/>
        <v>0</v>
      </c>
      <c r="F66" s="38">
        <f t="shared" si="16"/>
        <v>0</v>
      </c>
      <c r="G66" s="38">
        <f t="shared" si="16"/>
        <v>0</v>
      </c>
      <c r="H66" s="38">
        <f t="shared" si="16"/>
        <v>0</v>
      </c>
      <c r="I66" s="38">
        <f t="shared" si="16"/>
        <v>0</v>
      </c>
      <c r="J66" s="38">
        <f t="shared" si="16"/>
        <v>0</v>
      </c>
      <c r="K66" s="38">
        <f t="shared" si="16"/>
        <v>0</v>
      </c>
      <c r="L66" s="38">
        <f t="shared" si="16"/>
        <v>0</v>
      </c>
      <c r="M66" s="38">
        <f t="shared" si="16"/>
        <v>0</v>
      </c>
      <c r="N66" s="38">
        <f t="shared" si="16"/>
        <v>0</v>
      </c>
      <c r="O66" s="38">
        <f>SUM(O67:O69)</f>
        <v>0</v>
      </c>
      <c r="P66" s="35">
        <f>SUM(P67:P69)</f>
        <v>0</v>
      </c>
      <c r="Q66" s="31">
        <f t="shared" si="1"/>
        <v>0</v>
      </c>
    </row>
    <row r="67" spans="1:17" ht="16.350000000000001" hidden="1" customHeight="1" x14ac:dyDescent="0.25">
      <c r="A67" s="45">
        <v>3141</v>
      </c>
      <c r="B67" s="46" t="s">
        <v>81</v>
      </c>
      <c r="C67" s="47">
        <f>SUM(D67:O67)</f>
        <v>0</v>
      </c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38">
        <f>SUM(O68:O70)</f>
        <v>0</v>
      </c>
      <c r="P67" s="54"/>
      <c r="Q67" s="31">
        <f t="shared" si="1"/>
        <v>0</v>
      </c>
    </row>
    <row r="68" spans="1:17" ht="16.350000000000001" hidden="1" customHeight="1" x14ac:dyDescent="0.25">
      <c r="A68" s="45">
        <v>3142</v>
      </c>
      <c r="B68" s="46" t="s">
        <v>82</v>
      </c>
      <c r="C68" s="47">
        <f>SUM(D68:O68)</f>
        <v>0</v>
      </c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49">
        <f>SUM(D68:O68)</f>
        <v>0</v>
      </c>
      <c r="Q68" s="31">
        <f t="shared" si="1"/>
        <v>0</v>
      </c>
    </row>
    <row r="69" spans="1:17" ht="16.350000000000001" hidden="1" customHeight="1" x14ac:dyDescent="0.25">
      <c r="A69" s="45">
        <v>3143</v>
      </c>
      <c r="B69" s="46" t="s">
        <v>83</v>
      </c>
      <c r="C69" s="47">
        <f>SUM(D69:O69)</f>
        <v>0</v>
      </c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</row>
    <row r="70" spans="1:17" ht="16.350000000000001" hidden="1" customHeight="1" x14ac:dyDescent="0.25">
      <c r="A70" s="45">
        <v>3150</v>
      </c>
      <c r="B70" s="46" t="s">
        <v>84</v>
      </c>
      <c r="C70" s="47">
        <f>SUM(D70:O70)</f>
        <v>0</v>
      </c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</row>
    <row r="71" spans="1:17" ht="16.350000000000001" hidden="1" customHeight="1" x14ac:dyDescent="0.25">
      <c r="A71" s="45">
        <v>3160</v>
      </c>
      <c r="B71" s="46" t="s">
        <v>85</v>
      </c>
      <c r="C71" s="47">
        <f>SUM(D71:O71)</f>
        <v>0</v>
      </c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</row>
    <row r="72" spans="1:17" ht="15.75" hidden="1" customHeight="1" x14ac:dyDescent="0.25">
      <c r="A72" s="32">
        <v>3200</v>
      </c>
      <c r="B72" s="33" t="s">
        <v>86</v>
      </c>
      <c r="C72" s="34">
        <f t="shared" ref="C72:O72" si="17">SUM(C73:C76)</f>
        <v>0</v>
      </c>
      <c r="D72" s="34">
        <f t="shared" si="17"/>
        <v>0</v>
      </c>
      <c r="E72" s="34">
        <f t="shared" si="17"/>
        <v>0</v>
      </c>
      <c r="F72" s="34">
        <f t="shared" si="17"/>
        <v>0</v>
      </c>
      <c r="G72" s="34">
        <f t="shared" si="17"/>
        <v>0</v>
      </c>
      <c r="H72" s="34">
        <f t="shared" si="17"/>
        <v>0</v>
      </c>
      <c r="I72" s="34">
        <f t="shared" si="17"/>
        <v>0</v>
      </c>
      <c r="J72" s="34">
        <f t="shared" si="17"/>
        <v>0</v>
      </c>
      <c r="K72" s="34">
        <f t="shared" si="17"/>
        <v>0</v>
      </c>
      <c r="L72" s="34">
        <f t="shared" si="17"/>
        <v>0</v>
      </c>
      <c r="M72" s="34">
        <f t="shared" si="17"/>
        <v>0</v>
      </c>
      <c r="N72" s="34">
        <f t="shared" si="17"/>
        <v>0</v>
      </c>
      <c r="O72" s="34">
        <f t="shared" si="17"/>
        <v>0</v>
      </c>
    </row>
    <row r="73" spans="1:17" ht="16.350000000000001" hidden="1" customHeight="1" x14ac:dyDescent="0.25">
      <c r="A73" s="45">
        <v>3210</v>
      </c>
      <c r="B73" s="46" t="s">
        <v>87</v>
      </c>
      <c r="C73" s="47">
        <f>SUM(D73:O73)</f>
        <v>0</v>
      </c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</row>
    <row r="74" spans="1:17" ht="25.35" hidden="1" customHeight="1" x14ac:dyDescent="0.25">
      <c r="A74" s="45">
        <v>3220</v>
      </c>
      <c r="B74" s="46" t="s">
        <v>88</v>
      </c>
      <c r="C74" s="47">
        <f>SUM(D74:O74)</f>
        <v>0</v>
      </c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</row>
    <row r="75" spans="1:17" ht="25.35" hidden="1" customHeight="1" x14ac:dyDescent="0.25">
      <c r="A75" s="45">
        <v>3230</v>
      </c>
      <c r="B75" s="46" t="s">
        <v>89</v>
      </c>
      <c r="C75" s="47">
        <f>SUM(D75:O75)</f>
        <v>0</v>
      </c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</row>
    <row r="76" spans="1:17" ht="16.350000000000001" hidden="1" customHeight="1" x14ac:dyDescent="0.25">
      <c r="A76" s="45">
        <v>3240</v>
      </c>
      <c r="B76" s="46" t="s">
        <v>90</v>
      </c>
      <c r="C76" s="47">
        <f>SUM(D76:O76)</f>
        <v>0</v>
      </c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</row>
    <row r="77" spans="1:17" ht="15" customHeight="1" x14ac:dyDescent="0.25">
      <c r="A77" s="58">
        <v>9000</v>
      </c>
      <c r="B77" s="59" t="s">
        <v>91</v>
      </c>
      <c r="C77" s="47">
        <f>SUM(D77:O77)</f>
        <v>0</v>
      </c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</row>
    <row r="78" spans="1:17" ht="12.75" hidden="1" customHeight="1" x14ac:dyDescent="0.25">
      <c r="B78" s="75"/>
      <c r="C78" s="75"/>
      <c r="D78" s="75"/>
      <c r="E78" s="75"/>
      <c r="F78" s="75"/>
      <c r="G78" s="61"/>
    </row>
    <row r="79" spans="1:17" ht="13.5" customHeight="1" x14ac:dyDescent="0.2">
      <c r="C79" s="31">
        <f t="shared" ref="C79:P79" si="18">SUM(C29+C32+C33+C56)</f>
        <v>1095000</v>
      </c>
      <c r="D79" s="31">
        <f>SUM(D29+D32+D33+D56)</f>
        <v>37400</v>
      </c>
      <c r="E79" s="31">
        <f t="shared" si="18"/>
        <v>72000</v>
      </c>
      <c r="F79" s="31">
        <f t="shared" si="18"/>
        <v>71600</v>
      </c>
      <c r="G79" s="31">
        <f t="shared" si="18"/>
        <v>64500</v>
      </c>
      <c r="H79" s="31">
        <f t="shared" si="18"/>
        <v>73500</v>
      </c>
      <c r="I79" s="31">
        <f t="shared" si="18"/>
        <v>55200</v>
      </c>
      <c r="J79" s="31">
        <f t="shared" si="18"/>
        <v>87900</v>
      </c>
      <c r="K79" s="31">
        <f t="shared" si="18"/>
        <v>232800</v>
      </c>
      <c r="L79" s="31">
        <f t="shared" si="18"/>
        <v>180900</v>
      </c>
      <c r="M79" s="31">
        <f t="shared" si="18"/>
        <v>136500</v>
      </c>
      <c r="N79" s="31">
        <f t="shared" si="18"/>
        <v>82700</v>
      </c>
      <c r="O79" s="31">
        <f t="shared" si="18"/>
        <v>0</v>
      </c>
      <c r="P79" s="31">
        <f t="shared" si="18"/>
        <v>1095000</v>
      </c>
    </row>
    <row r="80" spans="1:17" ht="16.5" customHeight="1" x14ac:dyDescent="0.25">
      <c r="A80" s="76" t="s">
        <v>94</v>
      </c>
      <c r="B80" s="76"/>
      <c r="C80" s="76"/>
      <c r="D80" s="26"/>
      <c r="G80" s="85" t="s">
        <v>97</v>
      </c>
      <c r="H80" s="85"/>
      <c r="I80" s="85"/>
    </row>
    <row r="81" spans="1:16" ht="13.5" customHeight="1" x14ac:dyDescent="0.25">
      <c r="A81" s="62"/>
      <c r="B81" s="63"/>
      <c r="C81" s="63"/>
      <c r="D81" s="26"/>
      <c r="E81" s="73" t="s">
        <v>7</v>
      </c>
      <c r="F81" s="26"/>
      <c r="G81" s="26"/>
      <c r="H81" s="64"/>
    </row>
    <row r="82" spans="1:16" ht="14.65" hidden="1" customHeight="1" x14ac:dyDescent="0.25"/>
    <row r="83" spans="1:16" ht="14.65" customHeight="1" x14ac:dyDescent="0.25">
      <c r="C83" s="65"/>
      <c r="D83" s="66" t="s">
        <v>21</v>
      </c>
      <c r="E83" s="66" t="s">
        <v>22</v>
      </c>
      <c r="F83" s="66" t="s">
        <v>23</v>
      </c>
      <c r="G83" s="67" t="s">
        <v>24</v>
      </c>
      <c r="H83" s="66" t="s">
        <v>25</v>
      </c>
      <c r="I83" s="66" t="s">
        <v>26</v>
      </c>
      <c r="J83" s="66" t="s">
        <v>27</v>
      </c>
      <c r="K83" s="66" t="s">
        <v>28</v>
      </c>
      <c r="L83" s="66" t="s">
        <v>29</v>
      </c>
      <c r="M83" s="66" t="s">
        <v>30</v>
      </c>
      <c r="N83" s="66" t="s">
        <v>31</v>
      </c>
      <c r="O83" s="66" t="s">
        <v>32</v>
      </c>
      <c r="P83" s="68"/>
    </row>
    <row r="84" spans="1:16" ht="13.5" customHeight="1" x14ac:dyDescent="0.2">
      <c r="C84" s="65" t="s">
        <v>92</v>
      </c>
      <c r="D84" s="69">
        <f t="shared" ref="D84:P84" si="19">D23+D26</f>
        <v>248900</v>
      </c>
      <c r="E84" s="69">
        <f t="shared" si="19"/>
        <v>248900</v>
      </c>
      <c r="F84" s="69">
        <f t="shared" si="19"/>
        <v>248900</v>
      </c>
      <c r="G84" s="69">
        <f t="shared" si="19"/>
        <v>248900</v>
      </c>
      <c r="H84" s="69">
        <f t="shared" si="19"/>
        <v>490100</v>
      </c>
      <c r="I84" s="69">
        <f t="shared" si="19"/>
        <v>505700</v>
      </c>
      <c r="J84" s="69">
        <f t="shared" si="19"/>
        <v>130700</v>
      </c>
      <c r="K84" s="69">
        <f t="shared" si="19"/>
        <v>206800</v>
      </c>
      <c r="L84" s="69">
        <f t="shared" si="19"/>
        <v>154300</v>
      </c>
      <c r="M84" s="69">
        <f t="shared" si="19"/>
        <v>253300</v>
      </c>
      <c r="N84" s="69">
        <f t="shared" si="19"/>
        <v>251900</v>
      </c>
      <c r="O84" s="69">
        <f t="shared" si="19"/>
        <v>244500</v>
      </c>
      <c r="P84" s="69">
        <f t="shared" si="19"/>
        <v>3232900</v>
      </c>
    </row>
    <row r="85" spans="1:16" ht="14.25" hidden="1" customHeight="1" x14ac:dyDescent="0.25"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8"/>
    </row>
    <row r="86" spans="1:16" ht="14.65" customHeight="1" x14ac:dyDescent="0.2">
      <c r="C86" s="65" t="s">
        <v>93</v>
      </c>
      <c r="D86" s="69">
        <f t="shared" ref="D86:P86" si="20">SUM(D19-D23-D26)</f>
        <v>811400</v>
      </c>
      <c r="E86" s="69">
        <f t="shared" si="20"/>
        <v>870000</v>
      </c>
      <c r="F86" s="69">
        <f t="shared" si="20"/>
        <v>898600</v>
      </c>
      <c r="G86" s="69">
        <f t="shared" si="20"/>
        <v>815300</v>
      </c>
      <c r="H86" s="69">
        <f t="shared" si="20"/>
        <v>858900</v>
      </c>
      <c r="I86" s="69">
        <f t="shared" si="20"/>
        <v>926600</v>
      </c>
      <c r="J86" s="69">
        <f t="shared" si="20"/>
        <v>802100</v>
      </c>
      <c r="K86" s="69">
        <f t="shared" si="20"/>
        <v>813200</v>
      </c>
      <c r="L86" s="69">
        <f t="shared" si="20"/>
        <v>893400</v>
      </c>
      <c r="M86" s="69">
        <f t="shared" si="20"/>
        <v>909600</v>
      </c>
      <c r="N86" s="69">
        <f t="shared" si="20"/>
        <v>941100</v>
      </c>
      <c r="O86" s="69">
        <f t="shared" si="20"/>
        <v>989900</v>
      </c>
      <c r="P86" s="69">
        <f t="shared" si="20"/>
        <v>10530100</v>
      </c>
    </row>
  </sheetData>
  <sheetProtection selectLockedCells="1" selectUnlockedCells="1"/>
  <mergeCells count="17">
    <mergeCell ref="K7:L7"/>
    <mergeCell ref="N7:O7"/>
    <mergeCell ref="K1:M1"/>
    <mergeCell ref="K2:O2"/>
    <mergeCell ref="L3:O3"/>
    <mergeCell ref="K4:O4"/>
    <mergeCell ref="L5:O5"/>
    <mergeCell ref="A16:O16"/>
    <mergeCell ref="B78:F78"/>
    <mergeCell ref="A80:C80"/>
    <mergeCell ref="K9:L9"/>
    <mergeCell ref="N9:O9"/>
    <mergeCell ref="A10:O10"/>
    <mergeCell ref="A11:O11"/>
    <mergeCell ref="A12:O12"/>
    <mergeCell ref="A13:B13"/>
    <mergeCell ref="G80:I80"/>
  </mergeCells>
  <printOptions horizontalCentered="1"/>
  <pageMargins left="0" right="0" top="0.23622047244094491" bottom="0" header="0.11811023622047245" footer="0.31496062992125984"/>
  <pageSetup paperSize="9" scale="75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Чинадієво</vt:lpstr>
      <vt:lpstr>Чинадієво!Заголовки_для_печати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2019-01-16T16:04:56Z</cp:lastPrinted>
  <dcterms:created xsi:type="dcterms:W3CDTF">2018-12-28T12:24:13Z</dcterms:created>
  <dcterms:modified xsi:type="dcterms:W3CDTF">2019-01-16T16:06:05Z</dcterms:modified>
</cp:coreProperties>
</file>